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sDriveF\Personal\AA-Mike\AAAA-Rotary\Training\Excel\"/>
    </mc:Choice>
  </mc:AlternateContent>
  <bookViews>
    <workbookView xWindow="0" yWindow="0" windowWidth="26520" windowHeight="11085" activeTab="2" xr2:uid="{7059F012-0B12-4E99-B52C-9EC1C36C8E33}"/>
  </bookViews>
  <sheets>
    <sheet name="InProgress" sheetId="1" r:id="rId1"/>
    <sheet name="InProgress-Final" sheetId="2" state="hidden" r:id="rId2"/>
    <sheet name="IfFunction-1" sheetId="3" r:id="rId3"/>
    <sheet name="IfFunction-1 (2)" sheetId="10" state="hidden" r:id="rId4"/>
    <sheet name="IfFunction-2" sheetId="4" r:id="rId5"/>
    <sheet name="IfFunction-2 (2)" sheetId="9" state="hidden" r:id="rId6"/>
    <sheet name="IFFunction-3" sheetId="5" r:id="rId7"/>
    <sheet name="IFFunction-3 (2)" sheetId="8" state="hidden" r:id="rId8"/>
    <sheet name="Left-Right-Mid-Find-Len" sheetId="6" r:id="rId9"/>
    <sheet name="Left-Right-Mid-Find-Len (2)" sheetId="7" state="hidden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0" l="1"/>
  <c r="D7" i="10"/>
  <c r="W6" i="10"/>
  <c r="D6" i="10"/>
  <c r="W5" i="10"/>
  <c r="D5" i="10"/>
  <c r="W4" i="10"/>
  <c r="D4" i="10"/>
  <c r="T7" i="9"/>
  <c r="T8" i="9"/>
  <c r="T9" i="9"/>
  <c r="T10" i="9"/>
  <c r="T6" i="9"/>
  <c r="S7" i="9"/>
  <c r="S8" i="9"/>
  <c r="S9" i="9"/>
  <c r="S10" i="9"/>
  <c r="S6" i="9"/>
  <c r="B6" i="8"/>
  <c r="B7" i="8"/>
  <c r="B8" i="8"/>
  <c r="B9" i="8"/>
  <c r="B5" i="8"/>
  <c r="E3" i="7"/>
  <c r="E4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D19" i="7"/>
  <c r="D15" i="7"/>
  <c r="D11" i="7"/>
  <c r="D10" i="7"/>
  <c r="D3" i="7"/>
  <c r="D5" i="7"/>
  <c r="D6" i="7"/>
  <c r="D7" i="7"/>
  <c r="D8" i="7"/>
  <c r="D9" i="7"/>
  <c r="D12" i="7"/>
  <c r="D13" i="7"/>
  <c r="D14" i="7"/>
  <c r="D16" i="7"/>
  <c r="D17" i="7"/>
  <c r="D18" i="7"/>
  <c r="D20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D21" i="7"/>
  <c r="E5" i="7"/>
  <c r="D4" i="7"/>
  <c r="C3" i="7"/>
  <c r="D4" i="6"/>
  <c r="D21" i="6"/>
  <c r="E3" i="6"/>
  <c r="E4" i="6"/>
  <c r="E5" i="6"/>
  <c r="C3" i="6"/>
  <c r="B2" i="2"/>
  <c r="B3" i="2" s="1"/>
  <c r="D2" i="2" l="1"/>
  <c r="E2" i="2"/>
  <c r="B4" i="2"/>
  <c r="C3" i="2"/>
  <c r="F3" i="2"/>
  <c r="E3" i="2"/>
  <c r="D3" i="2"/>
  <c r="F2" i="2"/>
  <c r="C2" i="2"/>
  <c r="H2" i="2" l="1"/>
  <c r="K2" i="2"/>
  <c r="L3" i="2"/>
  <c r="I3" i="2"/>
  <c r="F4" i="2"/>
  <c r="E4" i="2"/>
  <c r="D4" i="2"/>
  <c r="C4" i="2"/>
  <c r="B5" i="2"/>
  <c r="I2" i="2"/>
  <c r="L2" i="2"/>
  <c r="H3" i="2"/>
  <c r="K3" i="2"/>
  <c r="E5" i="2" l="1"/>
  <c r="D5" i="2"/>
  <c r="B6" i="2"/>
  <c r="C5" i="2"/>
  <c r="F5" i="2"/>
  <c r="K4" i="2"/>
  <c r="H4" i="2"/>
  <c r="L4" i="2"/>
  <c r="I4" i="2"/>
  <c r="D6" i="2" l="1"/>
  <c r="B7" i="2"/>
  <c r="C6" i="2"/>
  <c r="F6" i="2"/>
  <c r="E6" i="2"/>
  <c r="I5" i="2"/>
  <c r="L5" i="2"/>
  <c r="K5" i="2"/>
  <c r="H5" i="2"/>
  <c r="H6" i="2" l="1"/>
  <c r="K6" i="2"/>
  <c r="I6" i="2"/>
  <c r="L6" i="2"/>
  <c r="B8" i="2"/>
  <c r="C7" i="2"/>
  <c r="F7" i="2"/>
  <c r="E7" i="2"/>
  <c r="D7" i="2"/>
  <c r="F8" i="2" l="1"/>
  <c r="E8" i="2"/>
  <c r="D8" i="2"/>
  <c r="B9" i="2"/>
  <c r="C8" i="2"/>
  <c r="L7" i="2"/>
  <c r="I7" i="2"/>
  <c r="H7" i="2"/>
  <c r="K7" i="2"/>
  <c r="L8" i="2" l="1"/>
  <c r="I8" i="2"/>
  <c r="K8" i="2"/>
  <c r="H8" i="2"/>
  <c r="E9" i="2"/>
  <c r="D9" i="2"/>
  <c r="B10" i="2"/>
  <c r="C9" i="2"/>
  <c r="F9" i="2"/>
  <c r="I9" i="2" l="1"/>
  <c r="L9" i="2"/>
  <c r="D10" i="2"/>
  <c r="B11" i="2"/>
  <c r="C10" i="2"/>
  <c r="E10" i="2"/>
  <c r="F10" i="2"/>
  <c r="K9" i="2"/>
  <c r="H9" i="2"/>
  <c r="B12" i="2" l="1"/>
  <c r="C11" i="2"/>
  <c r="F11" i="2"/>
  <c r="E11" i="2"/>
  <c r="D11" i="2"/>
  <c r="I10" i="2"/>
  <c r="L10" i="2"/>
  <c r="H10" i="2"/>
  <c r="K10" i="2"/>
  <c r="F12" i="2" l="1"/>
  <c r="E12" i="2"/>
  <c r="D12" i="2"/>
  <c r="B13" i="2"/>
  <c r="C12" i="2"/>
  <c r="L11" i="2"/>
  <c r="I11" i="2"/>
  <c r="H11" i="2"/>
  <c r="K11" i="2"/>
  <c r="K12" i="2" l="1"/>
  <c r="H12" i="2"/>
  <c r="L12" i="2"/>
  <c r="I12" i="2"/>
  <c r="E13" i="2"/>
  <c r="D13" i="2"/>
  <c r="B14" i="2"/>
  <c r="C13" i="2"/>
  <c r="F13" i="2"/>
  <c r="I13" i="2" l="1"/>
  <c r="L13" i="2"/>
  <c r="K13" i="2"/>
  <c r="H13" i="2"/>
  <c r="D14" i="2"/>
  <c r="B15" i="2"/>
  <c r="C14" i="2"/>
  <c r="F14" i="2"/>
  <c r="E14" i="2"/>
  <c r="B16" i="2" l="1"/>
  <c r="C15" i="2"/>
  <c r="F15" i="2"/>
  <c r="E15" i="2"/>
  <c r="D15" i="2"/>
  <c r="I14" i="2"/>
  <c r="L14" i="2"/>
  <c r="H14" i="2"/>
  <c r="K14" i="2"/>
  <c r="L15" i="2" l="1"/>
  <c r="I15" i="2"/>
  <c r="H15" i="2"/>
  <c r="K15" i="2"/>
  <c r="F16" i="2"/>
  <c r="E16" i="2"/>
  <c r="B17" i="2"/>
  <c r="D16" i="2"/>
  <c r="C16" i="2"/>
  <c r="K16" i="2" l="1"/>
  <c r="H16" i="2"/>
  <c r="L16" i="2"/>
  <c r="I16" i="2"/>
  <c r="E17" i="2"/>
  <c r="D17" i="2"/>
  <c r="B18" i="2"/>
  <c r="C17" i="2"/>
  <c r="F17" i="2"/>
  <c r="K17" i="2" l="1"/>
  <c r="H17" i="2"/>
  <c r="D18" i="2"/>
  <c r="B19" i="2"/>
  <c r="C18" i="2"/>
  <c r="F18" i="2"/>
  <c r="E18" i="2"/>
  <c r="I17" i="2"/>
  <c r="L17" i="2"/>
  <c r="I18" i="2" l="1"/>
  <c r="L18" i="2"/>
  <c r="H18" i="2"/>
  <c r="K18" i="2"/>
  <c r="B20" i="2"/>
  <c r="C19" i="2"/>
  <c r="F19" i="2"/>
  <c r="E19" i="2"/>
  <c r="D19" i="2"/>
  <c r="L19" i="2" l="1"/>
  <c r="I19" i="2"/>
  <c r="H19" i="2"/>
  <c r="K19" i="2"/>
  <c r="F20" i="2"/>
  <c r="E20" i="2"/>
  <c r="D20" i="2"/>
  <c r="B21" i="2"/>
  <c r="C20" i="2"/>
  <c r="K20" i="2" l="1"/>
  <c r="H20" i="2"/>
  <c r="L20" i="2"/>
  <c r="I20" i="2"/>
  <c r="E21" i="2"/>
  <c r="D21" i="2"/>
  <c r="F21" i="2"/>
  <c r="B22" i="2"/>
  <c r="C21" i="2"/>
  <c r="K21" i="2" l="1"/>
  <c r="H21" i="2"/>
  <c r="D22" i="2"/>
  <c r="B23" i="2"/>
  <c r="C22" i="2"/>
  <c r="E22" i="2"/>
  <c r="F22" i="2"/>
  <c r="I21" i="2"/>
  <c r="L21" i="2"/>
  <c r="H22" i="2" l="1"/>
  <c r="K22" i="2"/>
  <c r="B24" i="2"/>
  <c r="C23" i="2"/>
  <c r="F23" i="2"/>
  <c r="D23" i="2"/>
  <c r="E23" i="2"/>
  <c r="I22" i="2"/>
  <c r="L22" i="2"/>
  <c r="H23" i="2" l="1"/>
  <c r="K23" i="2"/>
  <c r="F24" i="2"/>
  <c r="E24" i="2"/>
  <c r="D24" i="2"/>
  <c r="B25" i="2"/>
  <c r="C24" i="2"/>
  <c r="L23" i="2"/>
  <c r="I23" i="2"/>
  <c r="E25" i="2" l="1"/>
  <c r="D25" i="2"/>
  <c r="F25" i="2"/>
  <c r="B26" i="2"/>
  <c r="C25" i="2"/>
  <c r="K24" i="2"/>
  <c r="H24" i="2"/>
  <c r="L24" i="2"/>
  <c r="I24" i="2"/>
  <c r="D26" i="2" l="1"/>
  <c r="B27" i="2"/>
  <c r="C26" i="2"/>
  <c r="E26" i="2"/>
  <c r="F26" i="2"/>
  <c r="I25" i="2"/>
  <c r="L25" i="2"/>
  <c r="K25" i="2"/>
  <c r="H25" i="2"/>
  <c r="I26" i="2" l="1"/>
  <c r="L26" i="2"/>
  <c r="H26" i="2"/>
  <c r="K26" i="2"/>
  <c r="B28" i="2"/>
  <c r="C27" i="2"/>
  <c r="F27" i="2"/>
  <c r="D27" i="2"/>
  <c r="E27" i="2"/>
  <c r="H27" i="2" l="1"/>
  <c r="K27" i="2"/>
  <c r="L27" i="2"/>
  <c r="I27" i="2"/>
  <c r="F28" i="2"/>
  <c r="E28" i="2"/>
  <c r="C28" i="2"/>
  <c r="D28" i="2"/>
  <c r="K28" i="2" l="1"/>
  <c r="H28" i="2"/>
  <c r="L28" i="2"/>
  <c r="I28" i="2"/>
</calcChain>
</file>

<file path=xl/sharedStrings.xml><?xml version="1.0" encoding="utf-8"?>
<sst xmlns="http://schemas.openxmlformats.org/spreadsheetml/2006/main" count="354" uniqueCount="139">
  <si>
    <t>Sunday</t>
  </si>
  <si>
    <t>Monday</t>
  </si>
  <si>
    <t>Tuesday</t>
  </si>
  <si>
    <t>Wednesday</t>
  </si>
  <si>
    <t>Thursday</t>
  </si>
  <si>
    <t>Friday</t>
  </si>
  <si>
    <t>Saturday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</si>
  <si>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</si>
  <si>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</si>
  <si>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</si>
  <si>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</si>
  <si>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</si>
  <si>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</si>
  <si>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</si>
  <si>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</si>
  <si>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</si>
  <si>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</si>
  <si>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</si>
  <si>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</si>
  <si>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</si>
  <si>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>Month</t>
  </si>
  <si>
    <t>Day</t>
  </si>
  <si>
    <t>Year</t>
  </si>
  <si>
    <t>Weekday</t>
  </si>
  <si>
    <t>LookUpTable</t>
  </si>
  <si>
    <t>Conditional Formatting</t>
  </si>
  <si>
    <t>Custom Format</t>
  </si>
  <si>
    <t>Expenses</t>
  </si>
  <si>
    <t>Budgeted</t>
  </si>
  <si>
    <t>Actual</t>
  </si>
  <si>
    <t>Status</t>
  </si>
  <si>
    <t>Airfare</t>
  </si>
  <si>
    <t>Hotel</t>
  </si>
  <si>
    <t>Car</t>
  </si>
  <si>
    <t>Food</t>
  </si>
  <si>
    <t>Category</t>
  </si>
  <si>
    <t>Packing</t>
  </si>
  <si>
    <t>Surcharge</t>
  </si>
  <si>
    <t>Glass tables</t>
  </si>
  <si>
    <t>Picture Frames</t>
  </si>
  <si>
    <t>Books</t>
  </si>
  <si>
    <t>Clothing</t>
  </si>
  <si>
    <t>Electronics</t>
  </si>
  <si>
    <t>Fragile</t>
  </si>
  <si>
    <t xml:space="preserve"> Fragile</t>
  </si>
  <si>
    <t>Sturdy</t>
  </si>
  <si>
    <t>IF(B2="fragile",75,0)</t>
  </si>
  <si>
    <t>IF(C2&gt;B2,"Over Budget","Under Budget")</t>
  </si>
  <si>
    <t>Score</t>
  </si>
  <si>
    <t>Grade</t>
  </si>
  <si>
    <t>IF(A2&gt;89,"A",IF(A2&gt;79,"B", IF(A2&gt;69,"C",IF(A2&gt;59,"D","F"))))</t>
  </si>
  <si>
    <t>Homework</t>
  </si>
  <si>
    <t>More …</t>
  </si>
  <si>
    <t>B. Use the VLOOKUP function to automatically lookp the items</t>
  </si>
  <si>
    <t>for Packing when an item from the Category colum is entered.</t>
  </si>
  <si>
    <t>A. Enter a start date in cell B2</t>
  </si>
  <si>
    <t>B. Enter a formula B3 incrementing the date in B2 by some amount</t>
  </si>
  <si>
    <t>Start with the InProgress tab</t>
  </si>
  <si>
    <t>C. Enter formulas to complete the table - Columns C through F</t>
  </si>
  <si>
    <t>D. Develop a Lookup Table</t>
  </si>
  <si>
    <t>F. If you want add Conditional Formatting</t>
  </si>
  <si>
    <t>E. Enter formula in Columns K and L to Vlookup Month &amp; Weekday</t>
  </si>
  <si>
    <t>G. Unhide Final</t>
  </si>
  <si>
    <t>A. Develop a table to lookup table similar to the one below</t>
  </si>
  <si>
    <t>B. Develop a table to lookup table to do grade assignments</t>
  </si>
  <si>
    <t>A. Tough class, grading based upon average of the class</t>
  </si>
  <si>
    <t>Class Average</t>
  </si>
  <si>
    <t xml:space="preserve">Scoring Range </t>
  </si>
  <si>
    <t>4 Points</t>
  </si>
  <si>
    <t>100-97 = A</t>
  </si>
  <si>
    <t>96-93 = B</t>
  </si>
  <si>
    <t>92-88 = C</t>
  </si>
  <si>
    <t>&gt;</t>
  </si>
  <si>
    <t>=</t>
  </si>
  <si>
    <t>&lt;</t>
  </si>
  <si>
    <t>&lt;&gt;</t>
  </si>
  <si>
    <t>IF(TRIM(B2)="fragile",75,0)</t>
  </si>
  <si>
    <t>Name</t>
  </si>
  <si>
    <t>First</t>
  </si>
  <si>
    <t>Last</t>
  </si>
  <si>
    <t>Middle</t>
  </si>
  <si>
    <t>Clark, Tom Jones</t>
  </si>
  <si>
    <t>Barns, Cecil James</t>
  </si>
  <si>
    <t>Alejo, Ruth Ann</t>
  </si>
  <si>
    <t>Altomare, Mike (Janice)</t>
  </si>
  <si>
    <t>Armstrong, Charlene (Richard)</t>
  </si>
  <si>
    <t>Barclay, Donald (Caroline)</t>
  </si>
  <si>
    <t>Butticci, Stephanie</t>
  </si>
  <si>
    <t>Caris, Daniel</t>
  </si>
  <si>
    <t>Casey, Bob (Jessica)</t>
  </si>
  <si>
    <t>Cherf, Gina (Darrell)</t>
  </si>
  <si>
    <t>Cuchna, Mike (Pauline)</t>
  </si>
  <si>
    <t>Derby, Captain John (Kathy)</t>
  </si>
  <si>
    <t>Edmiston, Nancy</t>
  </si>
  <si>
    <t>SignificantOther</t>
  </si>
  <si>
    <t>You know what to do!</t>
  </si>
  <si>
    <t>Toolman, Jane</t>
  </si>
  <si>
    <t xml:space="preserve">Hollman, Mary Cynthia </t>
  </si>
  <si>
    <t>MID(text, start_number, number_characters)</t>
  </si>
  <si>
    <t>LEFT(text, [number_characters])</t>
  </si>
  <si>
    <t>RIGHT(text, [number_characters])</t>
  </si>
  <si>
    <t>LEN(text)</t>
  </si>
  <si>
    <t>FIND(find_text, within_text, [start_number])</t>
  </si>
  <si>
    <t>May want to consider IF function</t>
  </si>
  <si>
    <t>Chu, Eric</t>
  </si>
  <si>
    <t>ISERROR(value)</t>
  </si>
  <si>
    <t>ISERROR necessary?</t>
  </si>
  <si>
    <t>Gantney, Bud (Jennifer)</t>
  </si>
  <si>
    <t>Forte, Doug (Vicky)</t>
  </si>
  <si>
    <t>Conner, Shelly (Jose)</t>
  </si>
  <si>
    <t>Cesar, Theresa (Dennis)</t>
  </si>
  <si>
    <t>Barnhart, John (Marjorie)</t>
  </si>
  <si>
    <t>Arnold, Alan (Karen)</t>
  </si>
  <si>
    <t>Allison, Michelle</t>
  </si>
  <si>
    <t>G</t>
  </si>
  <si>
    <t>a</t>
  </si>
  <si>
    <t>n</t>
  </si>
  <si>
    <t>t</t>
  </si>
  <si>
    <t>e</t>
  </si>
  <si>
    <t>y</t>
  </si>
  <si>
    <t>,</t>
  </si>
  <si>
    <t xml:space="preserve"> </t>
  </si>
  <si>
    <t>B</t>
  </si>
  <si>
    <t>u</t>
  </si>
  <si>
    <t>d</t>
  </si>
  <si>
    <t>(</t>
  </si>
  <si>
    <t>J</t>
  </si>
  <si>
    <t>i</t>
  </si>
  <si>
    <t>f</t>
  </si>
  <si>
    <t>r</t>
  </si>
  <si>
    <t>)</t>
  </si>
  <si>
    <t>Funds Budgeted, Actual to the table shown.</t>
  </si>
  <si>
    <t>Couch</t>
  </si>
  <si>
    <t>Chair</t>
  </si>
  <si>
    <t>Lamp</t>
  </si>
  <si>
    <t>Table</t>
  </si>
  <si>
    <t xml:space="preserve">A. Develop a List of Your Expense items, </t>
  </si>
  <si>
    <t>C. Copy the IF formula down, validate correct result.</t>
  </si>
  <si>
    <t>B. Enter an appropriate 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</si>
</sst>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m/d/yyyy\ h:mm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22" fontId="0" fillId="0" borderId="0" xfId="0" applyNumberForma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6" fontId="0" fillId="0" borderId="0" xfId="0" applyNumberFormat="1"/>
    <xf numFmtId="22" fontId="0" fillId="2" borderId="0" xfId="0" applyNumberFormat="1" applyFill="1"/>
    <xf numFmtId="44" fontId="0" fillId="0" borderId="0" xfId="1" applyFont="1"/>
    <xf numFmtId="0" fontId="0" fillId="0" borderId="0" xfId="0" quotePrefix="1"/>
  </cellXfs>
  <cellStyles count="2">
    <cellStyle name="Currency" xfId="1" builtinId="4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C666-FEEF-43E0-867A-E3FF7C280B1A}">
  <sheetPr>
    <tabColor theme="5"/>
  </sheetPr>
  <dimension ref="B1:T31"/>
  <sheetViews>
    <sheetView workbookViewId="0">
      <selection activeCell="I26" sqref="I26"/>
    </sheetView>
  </sheetViews>
  <sheetFormatPr defaultRowHeight="15" x14ac:dyDescent="0.25"/>
  <cols>
    <col min="2" max="2" width="19.42578125" bestFit="1" customWidth="1"/>
    <col min="8" max="8" width="10.85546875" bestFit="1" customWidth="1"/>
    <col min="9" max="9" width="9" bestFit="1" customWidth="1"/>
    <col min="11" max="11" width="10.85546875" bestFit="1" customWidth="1"/>
    <col min="12" max="12" width="11.42578125" bestFit="1" customWidth="1"/>
    <col min="15" max="15" width="10.85546875" bestFit="1" customWidth="1"/>
    <col min="16" max="16" width="11.42578125" bestFit="1" customWidth="1"/>
    <col min="20" max="20" width="11.85546875" customWidth="1"/>
  </cols>
  <sheetData>
    <row r="1" spans="2:20" ht="15.75" thickBot="1" x14ac:dyDescent="0.3"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H1" s="3" t="s">
        <v>20</v>
      </c>
      <c r="I1" s="3" t="s">
        <v>23</v>
      </c>
      <c r="K1" s="3" t="s">
        <v>20</v>
      </c>
      <c r="L1" s="3" t="s">
        <v>23</v>
      </c>
      <c r="N1" s="15" t="s">
        <v>24</v>
      </c>
      <c r="O1" s="16"/>
      <c r="P1" s="17"/>
    </row>
    <row r="2" spans="2:20" x14ac:dyDescent="0.25">
      <c r="B2" s="18"/>
      <c r="T2" s="3" t="s">
        <v>51</v>
      </c>
    </row>
    <row r="3" spans="2:20" x14ac:dyDescent="0.25">
      <c r="B3" s="18"/>
      <c r="D3">
        <v>360</v>
      </c>
      <c r="T3" s="2" t="s">
        <v>57</v>
      </c>
    </row>
    <row r="4" spans="2:20" x14ac:dyDescent="0.25">
      <c r="B4" s="18"/>
      <c r="D4">
        <v>365</v>
      </c>
      <c r="T4" s="2" t="s">
        <v>55</v>
      </c>
    </row>
    <row r="5" spans="2:20" x14ac:dyDescent="0.25">
      <c r="B5" s="18"/>
      <c r="D5">
        <v>1</v>
      </c>
      <c r="T5" s="2" t="s">
        <v>56</v>
      </c>
    </row>
    <row r="6" spans="2:20" x14ac:dyDescent="0.25">
      <c r="B6" s="18"/>
      <c r="D6">
        <v>0.5</v>
      </c>
      <c r="T6" s="2" t="s">
        <v>58</v>
      </c>
    </row>
    <row r="7" spans="2:20" x14ac:dyDescent="0.25">
      <c r="B7" s="18"/>
      <c r="D7">
        <v>0.25</v>
      </c>
      <c r="T7" s="2" t="s">
        <v>59</v>
      </c>
    </row>
    <row r="8" spans="2:20" x14ac:dyDescent="0.25">
      <c r="B8" s="18"/>
      <c r="T8" s="2" t="s">
        <v>61</v>
      </c>
    </row>
    <row r="9" spans="2:20" x14ac:dyDescent="0.25">
      <c r="B9" s="18"/>
      <c r="T9" s="2" t="s">
        <v>60</v>
      </c>
    </row>
    <row r="10" spans="2:20" x14ac:dyDescent="0.25">
      <c r="B10" s="18"/>
      <c r="T10" s="2" t="s">
        <v>62</v>
      </c>
    </row>
    <row r="11" spans="2:20" x14ac:dyDescent="0.25">
      <c r="B11" s="18"/>
    </row>
    <row r="12" spans="2:20" x14ac:dyDescent="0.25">
      <c r="B12" s="18"/>
    </row>
    <row r="13" spans="2:20" x14ac:dyDescent="0.25">
      <c r="B13" s="18"/>
    </row>
    <row r="14" spans="2:20" x14ac:dyDescent="0.25">
      <c r="B14" s="18"/>
    </row>
    <row r="15" spans="2:20" x14ac:dyDescent="0.25">
      <c r="B15" s="18"/>
    </row>
    <row r="16" spans="2:20" x14ac:dyDescent="0.25">
      <c r="B16" s="18"/>
    </row>
    <row r="17" spans="2:12" x14ac:dyDescent="0.25">
      <c r="B17" s="18"/>
    </row>
    <row r="18" spans="2:12" x14ac:dyDescent="0.25">
      <c r="B18" s="18"/>
    </row>
    <row r="19" spans="2:12" x14ac:dyDescent="0.25">
      <c r="B19" s="18"/>
    </row>
    <row r="20" spans="2:12" x14ac:dyDescent="0.25">
      <c r="B20" s="18"/>
    </row>
    <row r="21" spans="2:12" x14ac:dyDescent="0.25">
      <c r="B21" s="18"/>
    </row>
    <row r="22" spans="2:12" x14ac:dyDescent="0.25">
      <c r="B22" s="18"/>
    </row>
    <row r="23" spans="2:12" x14ac:dyDescent="0.25">
      <c r="B23" s="18"/>
    </row>
    <row r="24" spans="2:12" x14ac:dyDescent="0.25">
      <c r="B24" s="18"/>
    </row>
    <row r="25" spans="2:12" x14ac:dyDescent="0.25">
      <c r="B25" s="18"/>
    </row>
    <row r="26" spans="2:12" x14ac:dyDescent="0.25">
      <c r="B26" s="18"/>
    </row>
    <row r="27" spans="2:12" x14ac:dyDescent="0.25">
      <c r="B27" s="18"/>
    </row>
    <row r="28" spans="2:12" x14ac:dyDescent="0.25">
      <c r="B28" s="18"/>
    </row>
    <row r="29" spans="2:12" x14ac:dyDescent="0.25">
      <c r="B29" s="1"/>
    </row>
    <row r="30" spans="2:12" x14ac:dyDescent="0.25">
      <c r="B30" s="19" t="s">
        <v>26</v>
      </c>
      <c r="K30" s="4" t="s">
        <v>25</v>
      </c>
      <c r="L30" s="4"/>
    </row>
    <row r="31" spans="2:12" x14ac:dyDescent="0.25">
      <c r="B31" s="1"/>
    </row>
  </sheetData>
  <mergeCells count="1">
    <mergeCell ref="N1:P1"/>
  </mergeCells>
  <conditionalFormatting sqref="K2:L28">
    <cfRule type="cellIs" dxfId="3" priority="2" operator="equal">
      <formula>"January"</formula>
    </cfRule>
  </conditionalFormatting>
  <conditionalFormatting sqref="L2:L28">
    <cfRule type="containsText" dxfId="2" priority="1" operator="containsText" text="Mon">
      <formula>NOT(ISERROR(SEARCH("Mon",L2)))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121AA-5817-4FCF-80AC-3C294C31BE53}">
  <dimension ref="B2:P29"/>
  <sheetViews>
    <sheetView workbookViewId="0">
      <selection activeCell="J20" sqref="J20:J24"/>
    </sheetView>
  </sheetViews>
  <sheetFormatPr defaultRowHeight="15" x14ac:dyDescent="0.25"/>
  <cols>
    <col min="2" max="2" width="30.140625" bestFit="1" customWidth="1"/>
    <col min="3" max="4" width="14" customWidth="1"/>
    <col min="5" max="5" width="15.5703125" bestFit="1" customWidth="1"/>
    <col min="7" max="7" width="3.5703125" customWidth="1"/>
    <col min="8" max="8" width="3.42578125" customWidth="1"/>
    <col min="13" max="13" width="30.140625" bestFit="1" customWidth="1"/>
    <col min="14" max="16" width="22.7109375" customWidth="1"/>
  </cols>
  <sheetData>
    <row r="2" spans="2:16" x14ac:dyDescent="0.25">
      <c r="B2" s="3" t="s">
        <v>77</v>
      </c>
      <c r="C2" s="3" t="s">
        <v>79</v>
      </c>
      <c r="D2" s="3" t="s">
        <v>78</v>
      </c>
      <c r="E2" s="3" t="s">
        <v>94</v>
      </c>
      <c r="M2" s="3" t="s">
        <v>51</v>
      </c>
    </row>
    <row r="3" spans="2:16" x14ac:dyDescent="0.25">
      <c r="B3" t="s">
        <v>83</v>
      </c>
      <c r="C3" t="str">
        <f>LEFT(B3,FIND(",",B3)-1)</f>
        <v>Alejo</v>
      </c>
      <c r="D3" t="str">
        <f>RIGHT(B3,LEN(B3)-(FIND(",",B3)+1))</f>
        <v>Ruth Ann</v>
      </c>
      <c r="E3" t="str">
        <f t="shared" ref="E3:E4" si="0">IF(ISERROR(FIND("(",B3)),"",MID(B3,FIND("(",B3)+1,FIND(")",B3)-FIND("(",B3)-1))</f>
        <v/>
      </c>
      <c r="M3" s="2" t="s">
        <v>95</v>
      </c>
    </row>
    <row r="4" spans="2:16" x14ac:dyDescent="0.25">
      <c r="B4" t="s">
        <v>113</v>
      </c>
      <c r="C4" t="str">
        <f t="shared" ref="C4:C21" si="1">LEFT(B4,FIND(",",B4)-1)</f>
        <v>Allison</v>
      </c>
      <c r="D4" t="str">
        <f>RIGHT(B4,LEN(B4)-(FIND(",",B4)+1))</f>
        <v>Michelle</v>
      </c>
      <c r="E4" t="str">
        <f t="shared" si="0"/>
        <v/>
      </c>
      <c r="G4" s="2" t="s">
        <v>107</v>
      </c>
      <c r="M4" s="3" t="s">
        <v>77</v>
      </c>
      <c r="N4" s="3" t="s">
        <v>79</v>
      </c>
      <c r="O4" s="3" t="s">
        <v>78</v>
      </c>
      <c r="P4" s="3" t="s">
        <v>80</v>
      </c>
    </row>
    <row r="5" spans="2:16" x14ac:dyDescent="0.25">
      <c r="B5" t="s">
        <v>84</v>
      </c>
      <c r="C5" t="str">
        <f t="shared" si="1"/>
        <v>Altomare</v>
      </c>
      <c r="D5" t="str">
        <f t="shared" ref="D5:D20" si="2">MID(B5,FIND(",",B5)+2,FIND(" ",B5,FIND(" ",B5)+2)-(FIND(",",B5)+2))</f>
        <v>Mike</v>
      </c>
      <c r="E5" t="str">
        <f>IF(ISERROR(FIND("(",B5)),"",MID(B5,FIND("(",B5)+1,FIND(")",B5)-FIND("(",B5)-1))</f>
        <v>Janice</v>
      </c>
      <c r="G5" t="s">
        <v>114</v>
      </c>
      <c r="H5">
        <v>1</v>
      </c>
      <c r="M5" t="s">
        <v>81</v>
      </c>
    </row>
    <row r="6" spans="2:16" x14ac:dyDescent="0.25">
      <c r="B6" t="s">
        <v>85</v>
      </c>
      <c r="C6" t="str">
        <f t="shared" si="1"/>
        <v>Armstrong</v>
      </c>
      <c r="D6" t="str">
        <f t="shared" si="2"/>
        <v>Charlene</v>
      </c>
      <c r="E6" t="str">
        <f t="shared" ref="E6:E21" si="3">IF(ISERROR(FIND("(",B6)),"",MID(B6,FIND("(",B6)+1,FIND(")",B6)-FIND("(",B6)-1))</f>
        <v>Richard</v>
      </c>
      <c r="G6" t="s">
        <v>115</v>
      </c>
      <c r="H6">
        <v>2</v>
      </c>
      <c r="M6" t="s">
        <v>82</v>
      </c>
    </row>
    <row r="7" spans="2:16" x14ac:dyDescent="0.25">
      <c r="B7" t="s">
        <v>112</v>
      </c>
      <c r="C7" t="str">
        <f t="shared" si="1"/>
        <v>Arnold</v>
      </c>
      <c r="D7" t="str">
        <f t="shared" si="2"/>
        <v>Alan</v>
      </c>
      <c r="E7" t="str">
        <f t="shared" si="3"/>
        <v>Karen</v>
      </c>
      <c r="G7" t="s">
        <v>116</v>
      </c>
      <c r="H7">
        <v>3</v>
      </c>
      <c r="M7" t="s">
        <v>96</v>
      </c>
    </row>
    <row r="8" spans="2:16" x14ac:dyDescent="0.25">
      <c r="B8" t="s">
        <v>86</v>
      </c>
      <c r="C8" t="str">
        <f t="shared" si="1"/>
        <v>Barclay</v>
      </c>
      <c r="D8" t="str">
        <f t="shared" si="2"/>
        <v>Donald</v>
      </c>
      <c r="E8" t="str">
        <f t="shared" si="3"/>
        <v>Caroline</v>
      </c>
      <c r="G8" t="s">
        <v>117</v>
      </c>
      <c r="H8">
        <v>4</v>
      </c>
      <c r="M8" t="s">
        <v>97</v>
      </c>
    </row>
    <row r="9" spans="2:16" x14ac:dyDescent="0.25">
      <c r="B9" t="s">
        <v>111</v>
      </c>
      <c r="C9" t="str">
        <f t="shared" si="1"/>
        <v>Barnhart</v>
      </c>
      <c r="D9" t="str">
        <f t="shared" si="2"/>
        <v>John</v>
      </c>
      <c r="E9" t="str">
        <f t="shared" si="3"/>
        <v>Marjorie</v>
      </c>
      <c r="G9" t="s">
        <v>116</v>
      </c>
      <c r="H9">
        <v>5</v>
      </c>
    </row>
    <row r="10" spans="2:16" x14ac:dyDescent="0.25">
      <c r="B10" t="s">
        <v>87</v>
      </c>
      <c r="C10" t="str">
        <f t="shared" si="1"/>
        <v>Butticci</v>
      </c>
      <c r="D10" t="str">
        <f>RIGHT(B10,LEN(B10)-(FIND(",",B10)+1))</f>
        <v>Stephanie</v>
      </c>
      <c r="E10" t="str">
        <f t="shared" si="3"/>
        <v/>
      </c>
      <c r="G10" t="s">
        <v>118</v>
      </c>
      <c r="H10">
        <v>6</v>
      </c>
    </row>
    <row r="11" spans="2:16" x14ac:dyDescent="0.25">
      <c r="B11" t="s">
        <v>88</v>
      </c>
      <c r="C11" t="str">
        <f t="shared" si="1"/>
        <v>Caris</v>
      </c>
      <c r="D11" t="str">
        <f>RIGHT(B11,LEN(B11)-(FIND(",",B11)+1))</f>
        <v>Daniel</v>
      </c>
      <c r="E11" t="str">
        <f t="shared" si="3"/>
        <v/>
      </c>
      <c r="G11" t="s">
        <v>119</v>
      </c>
      <c r="H11">
        <v>7</v>
      </c>
    </row>
    <row r="12" spans="2:16" x14ac:dyDescent="0.25">
      <c r="B12" t="s">
        <v>89</v>
      </c>
      <c r="C12" t="str">
        <f t="shared" si="1"/>
        <v>Casey</v>
      </c>
      <c r="D12" t="str">
        <f t="shared" si="2"/>
        <v>Bob</v>
      </c>
      <c r="E12" t="str">
        <f t="shared" si="3"/>
        <v>Jessica</v>
      </c>
      <c r="G12" t="s">
        <v>120</v>
      </c>
      <c r="H12">
        <v>8</v>
      </c>
    </row>
    <row r="13" spans="2:16" x14ac:dyDescent="0.25">
      <c r="B13" t="s">
        <v>110</v>
      </c>
      <c r="C13" t="str">
        <f t="shared" si="1"/>
        <v>Cesar</v>
      </c>
      <c r="D13" t="str">
        <f t="shared" si="2"/>
        <v>Theresa</v>
      </c>
      <c r="E13" t="str">
        <f t="shared" si="3"/>
        <v>Dennis</v>
      </c>
      <c r="G13" t="s">
        <v>121</v>
      </c>
      <c r="H13">
        <v>9</v>
      </c>
    </row>
    <row r="14" spans="2:16" x14ac:dyDescent="0.25">
      <c r="B14" t="s">
        <v>90</v>
      </c>
      <c r="C14" t="str">
        <f t="shared" si="1"/>
        <v>Cherf</v>
      </c>
      <c r="D14" t="str">
        <f t="shared" si="2"/>
        <v>Gina</v>
      </c>
      <c r="E14" t="str">
        <f t="shared" si="3"/>
        <v>Darrell</v>
      </c>
      <c r="G14" t="s">
        <v>122</v>
      </c>
      <c r="H14">
        <v>10</v>
      </c>
    </row>
    <row r="15" spans="2:16" x14ac:dyDescent="0.25">
      <c r="B15" t="s">
        <v>104</v>
      </c>
      <c r="C15" t="str">
        <f t="shared" si="1"/>
        <v>Chu</v>
      </c>
      <c r="D15" t="str">
        <f>RIGHT(B15,LEN(B15)-(FIND(",",B15)+1))</f>
        <v>Eric</v>
      </c>
      <c r="E15" t="str">
        <f t="shared" si="3"/>
        <v/>
      </c>
      <c r="G15" t="s">
        <v>123</v>
      </c>
      <c r="H15">
        <v>11</v>
      </c>
      <c r="M15" s="2" t="s">
        <v>103</v>
      </c>
    </row>
    <row r="16" spans="2:16" x14ac:dyDescent="0.25">
      <c r="B16" t="s">
        <v>109</v>
      </c>
      <c r="C16" t="str">
        <f t="shared" si="1"/>
        <v>Conner</v>
      </c>
      <c r="D16" t="str">
        <f t="shared" si="2"/>
        <v>Shelly</v>
      </c>
      <c r="E16" t="str">
        <f t="shared" si="3"/>
        <v>Jose</v>
      </c>
      <c r="G16" t="s">
        <v>124</v>
      </c>
      <c r="H16">
        <v>12</v>
      </c>
      <c r="M16" s="2" t="s">
        <v>106</v>
      </c>
    </row>
    <row r="17" spans="2:8" x14ac:dyDescent="0.25">
      <c r="B17" t="s">
        <v>91</v>
      </c>
      <c r="C17" t="str">
        <f t="shared" si="1"/>
        <v>Cuchna</v>
      </c>
      <c r="D17" t="str">
        <f t="shared" si="2"/>
        <v>Mike</v>
      </c>
      <c r="E17" t="str">
        <f t="shared" si="3"/>
        <v>Pauline</v>
      </c>
      <c r="G17" t="s">
        <v>121</v>
      </c>
      <c r="H17">
        <v>13</v>
      </c>
    </row>
    <row r="18" spans="2:8" x14ac:dyDescent="0.25">
      <c r="B18" t="s">
        <v>92</v>
      </c>
      <c r="C18" t="str">
        <f t="shared" si="1"/>
        <v>Derby</v>
      </c>
      <c r="D18" t="str">
        <f t="shared" si="2"/>
        <v>Captain</v>
      </c>
      <c r="E18" t="str">
        <f t="shared" si="3"/>
        <v>Kathy</v>
      </c>
      <c r="G18" t="s">
        <v>125</v>
      </c>
      <c r="H18">
        <v>14</v>
      </c>
    </row>
    <row r="19" spans="2:8" x14ac:dyDescent="0.25">
      <c r="B19" t="s">
        <v>93</v>
      </c>
      <c r="C19" t="str">
        <f t="shared" si="1"/>
        <v>Edmiston</v>
      </c>
      <c r="D19" t="str">
        <f>RIGHT(B19,LEN(B19)-(FIND(",",B19)+1))</f>
        <v>Nancy</v>
      </c>
      <c r="E19" t="str">
        <f t="shared" si="3"/>
        <v/>
      </c>
      <c r="G19" t="s">
        <v>126</v>
      </c>
      <c r="H19">
        <v>15</v>
      </c>
    </row>
    <row r="20" spans="2:8" x14ac:dyDescent="0.25">
      <c r="B20" t="s">
        <v>108</v>
      </c>
      <c r="C20" t="str">
        <f t="shared" si="1"/>
        <v>Forte</v>
      </c>
      <c r="D20" t="str">
        <f t="shared" si="2"/>
        <v>Doug</v>
      </c>
      <c r="E20" t="str">
        <f t="shared" si="3"/>
        <v>Vicky</v>
      </c>
      <c r="G20" t="s">
        <v>118</v>
      </c>
      <c r="H20">
        <v>16</v>
      </c>
    </row>
    <row r="21" spans="2:8" x14ac:dyDescent="0.25">
      <c r="B21" t="s">
        <v>107</v>
      </c>
      <c r="C21" t="str">
        <f t="shared" si="1"/>
        <v>Gantney</v>
      </c>
      <c r="D21" t="str">
        <f>MID(B21,FIND(",",B21)+2,FIND(" ",B21,FIND(" ",B21)+2)-(FIND(",",B21)+2))</f>
        <v>Bud</v>
      </c>
      <c r="E21" t="str">
        <f t="shared" si="3"/>
        <v>Jennifer</v>
      </c>
      <c r="G21" t="s">
        <v>116</v>
      </c>
      <c r="H21">
        <v>17</v>
      </c>
    </row>
    <row r="22" spans="2:8" x14ac:dyDescent="0.25">
      <c r="G22" t="s">
        <v>116</v>
      </c>
      <c r="H22">
        <v>18</v>
      </c>
    </row>
    <row r="23" spans="2:8" x14ac:dyDescent="0.25">
      <c r="G23" t="s">
        <v>127</v>
      </c>
      <c r="H23">
        <v>19</v>
      </c>
    </row>
    <row r="24" spans="2:8" x14ac:dyDescent="0.25">
      <c r="C24" t="s">
        <v>98</v>
      </c>
      <c r="G24" t="s">
        <v>128</v>
      </c>
      <c r="H24">
        <v>20</v>
      </c>
    </row>
    <row r="25" spans="2:8" x14ac:dyDescent="0.25">
      <c r="C25" t="s">
        <v>99</v>
      </c>
      <c r="G25" t="s">
        <v>118</v>
      </c>
      <c r="H25">
        <v>21</v>
      </c>
    </row>
    <row r="26" spans="2:8" x14ac:dyDescent="0.25">
      <c r="C26" t="s">
        <v>100</v>
      </c>
      <c r="G26" t="s">
        <v>129</v>
      </c>
      <c r="H26">
        <v>22</v>
      </c>
    </row>
    <row r="27" spans="2:8" x14ac:dyDescent="0.25">
      <c r="C27" t="s">
        <v>102</v>
      </c>
      <c r="G27" t="s">
        <v>130</v>
      </c>
      <c r="H27">
        <v>23</v>
      </c>
    </row>
    <row r="28" spans="2:8" x14ac:dyDescent="0.25">
      <c r="C28" t="s">
        <v>101</v>
      </c>
    </row>
    <row r="29" spans="2:8" x14ac:dyDescent="0.25">
      <c r="C29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BE220-F531-44DC-B1BB-04F1DDDAD101}">
  <sheetPr>
    <tabColor rgb="FFFF0000"/>
  </sheetPr>
  <dimension ref="B1:T28"/>
  <sheetViews>
    <sheetView workbookViewId="0">
      <selection activeCell="T2" sqref="T2:T9"/>
    </sheetView>
  </sheetViews>
  <sheetFormatPr defaultRowHeight="15" x14ac:dyDescent="0.25"/>
  <cols>
    <col min="2" max="2" width="14.85546875" bestFit="1" customWidth="1"/>
    <col min="8" max="8" width="10.85546875" bestFit="1" customWidth="1"/>
    <col min="9" max="9" width="9" bestFit="1" customWidth="1"/>
    <col min="11" max="11" width="10.85546875" bestFit="1" customWidth="1"/>
    <col min="12" max="12" width="11.42578125" bestFit="1" customWidth="1"/>
    <col min="15" max="15" width="10.85546875" bestFit="1" customWidth="1"/>
    <col min="16" max="16" width="11.42578125" bestFit="1" customWidth="1"/>
    <col min="20" max="20" width="14.140625" customWidth="1"/>
  </cols>
  <sheetData>
    <row r="1" spans="2:20" ht="15.75" thickBot="1" x14ac:dyDescent="0.3"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H1" s="3" t="s">
        <v>20</v>
      </c>
      <c r="I1" s="3" t="s">
        <v>23</v>
      </c>
      <c r="K1" s="3" t="s">
        <v>20</v>
      </c>
      <c r="L1" s="3" t="s">
        <v>23</v>
      </c>
      <c r="N1" s="15" t="s">
        <v>24</v>
      </c>
      <c r="O1" s="16"/>
      <c r="P1" s="17"/>
    </row>
    <row r="2" spans="2:20" x14ac:dyDescent="0.25">
      <c r="B2" s="1">
        <f ca="1">NOW()</f>
        <v>43112.893569560183</v>
      </c>
      <c r="C2">
        <f ca="1">MONTH(B2)</f>
        <v>1</v>
      </c>
      <c r="D2">
        <f ca="1">DAY(B2)</f>
        <v>12</v>
      </c>
      <c r="E2">
        <f ca="1">YEAR(B2)</f>
        <v>2018</v>
      </c>
      <c r="F2">
        <f ca="1">WEEKDAY(B2)</f>
        <v>6</v>
      </c>
      <c r="H2" t="str">
        <f ca="1">VLOOKUP(C2,N2:O13,2,FALSE)</f>
        <v>January</v>
      </c>
      <c r="I2" t="str">
        <f ca="1">VLOOKUP(F2,N2:P13,3,FALSE)</f>
        <v>Friday</v>
      </c>
      <c r="K2" t="str">
        <f ca="1">VLOOKUP(C2,$N$2:$P$13,2,FALSE)</f>
        <v>January</v>
      </c>
      <c r="L2" t="str">
        <f ca="1">VLOOKUP(F2,$N$2:$P$13,3,FALSE)</f>
        <v>Friday</v>
      </c>
      <c r="N2" s="6">
        <v>1</v>
      </c>
      <c r="O2" s="7" t="s">
        <v>7</v>
      </c>
      <c r="P2" s="8" t="s">
        <v>0</v>
      </c>
      <c r="T2" s="3" t="s">
        <v>51</v>
      </c>
    </row>
    <row r="3" spans="2:20" x14ac:dyDescent="0.25">
      <c r="B3" s="1">
        <f ca="1">B2+30</f>
        <v>43142.893569560183</v>
      </c>
      <c r="C3">
        <f t="shared" ref="C3:C28" ca="1" si="0">MONTH(B3)</f>
        <v>2</v>
      </c>
      <c r="D3">
        <f t="shared" ref="D3:D28" ca="1" si="1">DAY(B3)</f>
        <v>11</v>
      </c>
      <c r="E3">
        <f t="shared" ref="E3:E28" ca="1" si="2">YEAR(B3)</f>
        <v>2018</v>
      </c>
      <c r="F3">
        <f t="shared" ref="F3:F28" ca="1" si="3">WEEKDAY(B3)</f>
        <v>1</v>
      </c>
      <c r="H3" t="str">
        <f ca="1">VLOOKUP(C3,N3:O13,2,FALSE)</f>
        <v>February</v>
      </c>
      <c r="I3" t="e">
        <f ca="1">VLOOKUP(F3,N3:P13,3,FALSE)</f>
        <v>#N/A</v>
      </c>
      <c r="K3" t="str">
        <f ca="1">VLOOKUP(C3,$N$2:$P$13,2,FALSE)</f>
        <v>February</v>
      </c>
      <c r="L3" t="str">
        <f ca="1">VLOOKUP(F3,$N$2:$P$13,3,FALSE)</f>
        <v>Sunday</v>
      </c>
      <c r="N3" s="9">
        <v>2</v>
      </c>
      <c r="O3" s="5" t="s">
        <v>8</v>
      </c>
      <c r="P3" s="10" t="s">
        <v>1</v>
      </c>
      <c r="T3" s="2" t="s">
        <v>57</v>
      </c>
    </row>
    <row r="4" spans="2:20" x14ac:dyDescent="0.25">
      <c r="B4" s="1">
        <f t="shared" ref="B4:B28" ca="1" si="4">B3+30</f>
        <v>43172.893569560183</v>
      </c>
      <c r="C4">
        <f t="shared" ca="1" si="0"/>
        <v>3</v>
      </c>
      <c r="D4">
        <f t="shared" ca="1" si="1"/>
        <v>13</v>
      </c>
      <c r="E4">
        <f t="shared" ca="1" si="2"/>
        <v>2018</v>
      </c>
      <c r="F4">
        <f t="shared" ca="1" si="3"/>
        <v>3</v>
      </c>
      <c r="H4" t="str">
        <f ca="1">VLOOKUP(C4,N4:O14,2,FALSE)</f>
        <v>March</v>
      </c>
      <c r="I4" t="str">
        <f ca="1">VLOOKUP(F4,N4:P14,3,FALSE)</f>
        <v>Tuesday</v>
      </c>
      <c r="K4" t="str">
        <f ca="1">VLOOKUP(C4,$N$2:$P$13,2,FALSE)</f>
        <v>March</v>
      </c>
      <c r="L4" t="str">
        <f ca="1">VLOOKUP(F4,$N$2:$P$13,3,FALSE)</f>
        <v>Tuesday</v>
      </c>
      <c r="N4" s="9">
        <v>3</v>
      </c>
      <c r="O4" s="5" t="s">
        <v>9</v>
      </c>
      <c r="P4" s="10" t="s">
        <v>2</v>
      </c>
      <c r="T4" s="2" t="s">
        <v>55</v>
      </c>
    </row>
    <row r="5" spans="2:20" x14ac:dyDescent="0.25">
      <c r="B5" s="1">
        <f t="shared" ca="1" si="4"/>
        <v>43202.893569560183</v>
      </c>
      <c r="C5">
        <f t="shared" ca="1" si="0"/>
        <v>4</v>
      </c>
      <c r="D5">
        <f t="shared" ca="1" si="1"/>
        <v>12</v>
      </c>
      <c r="E5">
        <f t="shared" ca="1" si="2"/>
        <v>2018</v>
      </c>
      <c r="F5">
        <f t="shared" ca="1" si="3"/>
        <v>5</v>
      </c>
      <c r="H5" t="str">
        <f ca="1">VLOOKUP(C5,N5:O15,2,FALSE)</f>
        <v>April</v>
      </c>
      <c r="I5" t="str">
        <f ca="1">VLOOKUP(F5,N5:P15,3,FALSE)</f>
        <v>Thursday</v>
      </c>
      <c r="K5" t="str">
        <f ca="1">VLOOKUP(C5,$N$2:$P$13,2,FALSE)</f>
        <v>April</v>
      </c>
      <c r="L5" t="str">
        <f ca="1">VLOOKUP(F5,$N$2:$P$13,3,FALSE)</f>
        <v>Thursday</v>
      </c>
      <c r="N5" s="9">
        <v>4</v>
      </c>
      <c r="O5" s="5" t="s">
        <v>10</v>
      </c>
      <c r="P5" s="10" t="s">
        <v>3</v>
      </c>
      <c r="T5" s="2" t="s">
        <v>56</v>
      </c>
    </row>
    <row r="6" spans="2:20" x14ac:dyDescent="0.25">
      <c r="B6" s="1">
        <f t="shared" ca="1" si="4"/>
        <v>43232.893569560183</v>
      </c>
      <c r="C6">
        <f t="shared" ca="1" si="0"/>
        <v>5</v>
      </c>
      <c r="D6">
        <f t="shared" ca="1" si="1"/>
        <v>12</v>
      </c>
      <c r="E6">
        <f t="shared" ca="1" si="2"/>
        <v>2018</v>
      </c>
      <c r="F6">
        <f t="shared" ca="1" si="3"/>
        <v>7</v>
      </c>
      <c r="H6" t="str">
        <f ca="1">VLOOKUP(C6,N6:O16,2,FALSE)</f>
        <v>May</v>
      </c>
      <c r="I6" t="str">
        <f ca="1">VLOOKUP(F6,N6:P16,3,FALSE)</f>
        <v>Saturday</v>
      </c>
      <c r="K6" t="str">
        <f ca="1">VLOOKUP(C6,$N$2:$P$13,2,FALSE)</f>
        <v>May</v>
      </c>
      <c r="L6" t="str">
        <f ca="1">VLOOKUP(F6,$N$2:$P$13,3,FALSE)</f>
        <v>Saturday</v>
      </c>
      <c r="N6" s="9">
        <v>5</v>
      </c>
      <c r="O6" s="5" t="s">
        <v>11</v>
      </c>
      <c r="P6" s="10" t="s">
        <v>4</v>
      </c>
      <c r="T6" s="2" t="s">
        <v>58</v>
      </c>
    </row>
    <row r="7" spans="2:20" x14ac:dyDescent="0.25">
      <c r="B7" s="1">
        <f t="shared" ca="1" si="4"/>
        <v>43262.893569560183</v>
      </c>
      <c r="C7">
        <f t="shared" ca="1" si="0"/>
        <v>6</v>
      </c>
      <c r="D7">
        <f t="shared" ca="1" si="1"/>
        <v>11</v>
      </c>
      <c r="E7">
        <f t="shared" ca="1" si="2"/>
        <v>2018</v>
      </c>
      <c r="F7">
        <f t="shared" ca="1" si="3"/>
        <v>2</v>
      </c>
      <c r="H7" t="str">
        <f ca="1">VLOOKUP(C7,N7:O17,2,FALSE)</f>
        <v>June</v>
      </c>
      <c r="I7" t="e">
        <f ca="1">VLOOKUP(F7,N7:P17,3,FALSE)</f>
        <v>#N/A</v>
      </c>
      <c r="K7" t="str">
        <f ca="1">VLOOKUP(C7,$N$2:$P$13,2,FALSE)</f>
        <v>June</v>
      </c>
      <c r="L7" t="str">
        <f ca="1">VLOOKUP(F7,$N$2:$P$13,3,FALSE)</f>
        <v>Monday</v>
      </c>
      <c r="N7" s="9">
        <v>6</v>
      </c>
      <c r="O7" s="5" t="s">
        <v>12</v>
      </c>
      <c r="P7" s="10" t="s">
        <v>5</v>
      </c>
      <c r="T7" s="2" t="s">
        <v>59</v>
      </c>
    </row>
    <row r="8" spans="2:20" x14ac:dyDescent="0.25">
      <c r="B8" s="1">
        <f t="shared" ca="1" si="4"/>
        <v>43292.893569560183</v>
      </c>
      <c r="C8">
        <f t="shared" ca="1" si="0"/>
        <v>7</v>
      </c>
      <c r="D8">
        <f t="shared" ca="1" si="1"/>
        <v>11</v>
      </c>
      <c r="E8">
        <f t="shared" ca="1" si="2"/>
        <v>2018</v>
      </c>
      <c r="F8">
        <f t="shared" ca="1" si="3"/>
        <v>4</v>
      </c>
      <c r="H8" t="str">
        <f ca="1">VLOOKUP(C8,N8:O18,2,FALSE)</f>
        <v>July</v>
      </c>
      <c r="I8" t="e">
        <f ca="1">VLOOKUP(F8,N8:P18,3,FALSE)</f>
        <v>#N/A</v>
      </c>
      <c r="K8" t="str">
        <f ca="1">VLOOKUP(C8,$N$2:$P$13,2,FALSE)</f>
        <v>July</v>
      </c>
      <c r="L8" t="str">
        <f ca="1">VLOOKUP(F8,$N$2:$P$13,3,FALSE)</f>
        <v>Wednesday</v>
      </c>
      <c r="N8" s="9">
        <v>7</v>
      </c>
      <c r="O8" s="5" t="s">
        <v>13</v>
      </c>
      <c r="P8" s="10" t="s">
        <v>6</v>
      </c>
      <c r="T8" s="2" t="s">
        <v>61</v>
      </c>
    </row>
    <row r="9" spans="2:20" x14ac:dyDescent="0.25">
      <c r="B9" s="1">
        <f t="shared" ca="1" si="4"/>
        <v>43322.893569560183</v>
      </c>
      <c r="C9">
        <f t="shared" ca="1" si="0"/>
        <v>8</v>
      </c>
      <c r="D9">
        <f t="shared" ca="1" si="1"/>
        <v>10</v>
      </c>
      <c r="E9">
        <f t="shared" ca="1" si="2"/>
        <v>2018</v>
      </c>
      <c r="F9">
        <f t="shared" ca="1" si="3"/>
        <v>6</v>
      </c>
      <c r="H9" t="str">
        <f ca="1">VLOOKUP(C9,N9:O19,2,FALSE)</f>
        <v>August</v>
      </c>
      <c r="I9" t="e">
        <f ca="1">VLOOKUP(F9,N9:P19,3,FALSE)</f>
        <v>#N/A</v>
      </c>
      <c r="K9" t="str">
        <f ca="1">VLOOKUP(C9,$N$2:$P$13,2,FALSE)</f>
        <v>August</v>
      </c>
      <c r="L9" t="str">
        <f ca="1">VLOOKUP(F9,$N$2:$P$13,3,FALSE)</f>
        <v>Friday</v>
      </c>
      <c r="N9" s="9">
        <v>8</v>
      </c>
      <c r="O9" s="5" t="s">
        <v>14</v>
      </c>
      <c r="P9" s="10"/>
      <c r="T9" s="2" t="s">
        <v>60</v>
      </c>
    </row>
    <row r="10" spans="2:20" x14ac:dyDescent="0.25">
      <c r="B10" s="1">
        <f t="shared" ca="1" si="4"/>
        <v>43352.893569560183</v>
      </c>
      <c r="C10">
        <f t="shared" ca="1" si="0"/>
        <v>9</v>
      </c>
      <c r="D10">
        <f t="shared" ca="1" si="1"/>
        <v>9</v>
      </c>
      <c r="E10">
        <f t="shared" ca="1" si="2"/>
        <v>2018</v>
      </c>
      <c r="F10">
        <f t="shared" ca="1" si="3"/>
        <v>1</v>
      </c>
      <c r="H10" t="str">
        <f ca="1">VLOOKUP(C10,N10:O20,2,FALSE)</f>
        <v>September</v>
      </c>
      <c r="I10" t="e">
        <f ca="1">VLOOKUP(F10,N10:P20,3,FALSE)</f>
        <v>#N/A</v>
      </c>
      <c r="K10" t="str">
        <f ca="1">VLOOKUP(C10,$N$2:$P$13,2,FALSE)</f>
        <v>September</v>
      </c>
      <c r="L10" t="str">
        <f ca="1">VLOOKUP(F10,$N$2:$P$13,3,FALSE)</f>
        <v>Sunday</v>
      </c>
      <c r="N10" s="9">
        <v>9</v>
      </c>
      <c r="O10" s="5" t="s">
        <v>15</v>
      </c>
      <c r="P10" s="10"/>
    </row>
    <row r="11" spans="2:20" x14ac:dyDescent="0.25">
      <c r="B11" s="1">
        <f t="shared" ca="1" si="4"/>
        <v>43382.893569560183</v>
      </c>
      <c r="C11">
        <f t="shared" ca="1" si="0"/>
        <v>10</v>
      </c>
      <c r="D11">
        <f t="shared" ca="1" si="1"/>
        <v>9</v>
      </c>
      <c r="E11">
        <f t="shared" ca="1" si="2"/>
        <v>2018</v>
      </c>
      <c r="F11">
        <f t="shared" ca="1" si="3"/>
        <v>3</v>
      </c>
      <c r="H11" t="str">
        <f ca="1">VLOOKUP(C11,N11:O21,2,FALSE)</f>
        <v>October</v>
      </c>
      <c r="I11" t="e">
        <f ca="1">VLOOKUP(F11,N11:P21,3,FALSE)</f>
        <v>#N/A</v>
      </c>
      <c r="K11" t="str">
        <f ca="1">VLOOKUP(C11,$N$2:$P$13,2,FALSE)</f>
        <v>October</v>
      </c>
      <c r="L11" t="str">
        <f ca="1">VLOOKUP(F11,$N$2:$P$13,3,FALSE)</f>
        <v>Tuesday</v>
      </c>
      <c r="N11" s="9">
        <v>10</v>
      </c>
      <c r="O11" s="5" t="s">
        <v>16</v>
      </c>
      <c r="P11" s="10"/>
    </row>
    <row r="12" spans="2:20" x14ac:dyDescent="0.25">
      <c r="B12" s="1">
        <f t="shared" ca="1" si="4"/>
        <v>43412.893569560183</v>
      </c>
      <c r="C12">
        <f t="shared" ca="1" si="0"/>
        <v>11</v>
      </c>
      <c r="D12">
        <f t="shared" ca="1" si="1"/>
        <v>8</v>
      </c>
      <c r="E12">
        <f t="shared" ca="1" si="2"/>
        <v>2018</v>
      </c>
      <c r="F12">
        <f t="shared" ca="1" si="3"/>
        <v>5</v>
      </c>
      <c r="H12" t="str">
        <f ca="1">VLOOKUP(C12,N12:O22,2,FALSE)</f>
        <v>November</v>
      </c>
      <c r="I12" t="e">
        <f ca="1">VLOOKUP(F12,N12:P22,3,FALSE)</f>
        <v>#N/A</v>
      </c>
      <c r="K12" t="str">
        <f ca="1">VLOOKUP(C12,$N$2:$P$13,2,FALSE)</f>
        <v>November</v>
      </c>
      <c r="L12" t="str">
        <f ca="1">VLOOKUP(F12,$N$2:$P$13,3,FALSE)</f>
        <v>Thursday</v>
      </c>
      <c r="N12" s="9">
        <v>11</v>
      </c>
      <c r="O12" s="5" t="s">
        <v>17</v>
      </c>
      <c r="P12" s="10"/>
    </row>
    <row r="13" spans="2:20" ht="15.75" thickBot="1" x14ac:dyDescent="0.3">
      <c r="B13" s="1">
        <f t="shared" ca="1" si="4"/>
        <v>43442.893569560183</v>
      </c>
      <c r="C13">
        <f t="shared" ca="1" si="0"/>
        <v>12</v>
      </c>
      <c r="D13">
        <f t="shared" ca="1" si="1"/>
        <v>8</v>
      </c>
      <c r="E13">
        <f t="shared" ca="1" si="2"/>
        <v>2018</v>
      </c>
      <c r="F13">
        <f t="shared" ca="1" si="3"/>
        <v>7</v>
      </c>
      <c r="H13" t="str">
        <f ca="1">VLOOKUP(C13,N13:O23,2,FALSE)</f>
        <v>December</v>
      </c>
      <c r="I13" t="e">
        <f ca="1">VLOOKUP(F13,N13:P23,3,FALSE)</f>
        <v>#N/A</v>
      </c>
      <c r="K13" t="str">
        <f ca="1">VLOOKUP(C13,$N$2:$P$13,2,FALSE)</f>
        <v>December</v>
      </c>
      <c r="L13" t="str">
        <f ca="1">VLOOKUP(F13,$N$2:$P$13,3,FALSE)</f>
        <v>Saturday</v>
      </c>
      <c r="N13" s="11">
        <v>12</v>
      </c>
      <c r="O13" s="12" t="s">
        <v>18</v>
      </c>
      <c r="P13" s="13"/>
    </row>
    <row r="14" spans="2:20" x14ac:dyDescent="0.25">
      <c r="B14" s="1">
        <f t="shared" ca="1" si="4"/>
        <v>43472.893569560183</v>
      </c>
      <c r="C14">
        <f t="shared" ca="1" si="0"/>
        <v>1</v>
      </c>
      <c r="D14">
        <f t="shared" ca="1" si="1"/>
        <v>7</v>
      </c>
      <c r="E14">
        <f t="shared" ca="1" si="2"/>
        <v>2019</v>
      </c>
      <c r="F14">
        <f t="shared" ca="1" si="3"/>
        <v>2</v>
      </c>
      <c r="H14" t="e">
        <f ca="1">VLOOKUP(C14,N14:O24,2,FALSE)</f>
        <v>#N/A</v>
      </c>
      <c r="I14" t="e">
        <f ca="1">VLOOKUP(F14,N14:P24,3,FALSE)</f>
        <v>#N/A</v>
      </c>
      <c r="K14" t="str">
        <f ca="1">VLOOKUP(C14,$N$2:$P$13,2,FALSE)</f>
        <v>January</v>
      </c>
      <c r="L14" t="str">
        <f ca="1">VLOOKUP(F14,$N$2:$P$13,3,FALSE)</f>
        <v>Monday</v>
      </c>
    </row>
    <row r="15" spans="2:20" x14ac:dyDescent="0.25">
      <c r="B15" s="1">
        <f ca="1">B14+30</f>
        <v>43502.893569560183</v>
      </c>
      <c r="C15">
        <f t="shared" ca="1" si="0"/>
        <v>2</v>
      </c>
      <c r="D15">
        <f t="shared" ca="1" si="1"/>
        <v>6</v>
      </c>
      <c r="E15">
        <f t="shared" ca="1" si="2"/>
        <v>2019</v>
      </c>
      <c r="F15">
        <f t="shared" ca="1" si="3"/>
        <v>4</v>
      </c>
      <c r="H15" t="e">
        <f ca="1">VLOOKUP(C15,N14:O25,2,FALSE)</f>
        <v>#N/A</v>
      </c>
      <c r="I15" t="e">
        <f ca="1">VLOOKUP(F15,N14:P25,3,FALSE)</f>
        <v>#N/A</v>
      </c>
      <c r="K15" t="str">
        <f ca="1">VLOOKUP(C15,$N$2:$P$13,2,FALSE)</f>
        <v>February</v>
      </c>
      <c r="L15" t="str">
        <f ca="1">VLOOKUP(F15,$N$2:$P$13,3,FALSE)</f>
        <v>Wednesday</v>
      </c>
    </row>
    <row r="16" spans="2:20" x14ac:dyDescent="0.25">
      <c r="B16" s="1">
        <f t="shared" ca="1" si="4"/>
        <v>43532.893569560183</v>
      </c>
      <c r="C16">
        <f t="shared" ca="1" si="0"/>
        <v>3</v>
      </c>
      <c r="D16">
        <f t="shared" ca="1" si="1"/>
        <v>8</v>
      </c>
      <c r="E16">
        <f t="shared" ca="1" si="2"/>
        <v>2019</v>
      </c>
      <c r="F16">
        <f t="shared" ca="1" si="3"/>
        <v>6</v>
      </c>
      <c r="H16" t="e">
        <f ca="1">VLOOKUP(C16,N15:O26,2,FALSE)</f>
        <v>#N/A</v>
      </c>
      <c r="I16" t="e">
        <f ca="1">VLOOKUP(F16,N15:P26,3,FALSE)</f>
        <v>#N/A</v>
      </c>
      <c r="K16" t="str">
        <f ca="1">VLOOKUP(C16,$N$2:$P$13,2,FALSE)</f>
        <v>March</v>
      </c>
      <c r="L16" t="str">
        <f ca="1">VLOOKUP(F16,$N$2:$P$13,3,FALSE)</f>
        <v>Friday</v>
      </c>
    </row>
    <row r="17" spans="2:12" x14ac:dyDescent="0.25">
      <c r="B17" s="1">
        <f t="shared" ca="1" si="4"/>
        <v>43562.893569560183</v>
      </c>
      <c r="C17">
        <f t="shared" ca="1" si="0"/>
        <v>4</v>
      </c>
      <c r="D17">
        <f t="shared" ca="1" si="1"/>
        <v>7</v>
      </c>
      <c r="E17">
        <f t="shared" ca="1" si="2"/>
        <v>2019</v>
      </c>
      <c r="F17">
        <f t="shared" ca="1" si="3"/>
        <v>1</v>
      </c>
      <c r="H17" t="e">
        <f ca="1">VLOOKUP(C17,N16:O27,2,FALSE)</f>
        <v>#N/A</v>
      </c>
      <c r="I17" t="e">
        <f ca="1">VLOOKUP(F17,N16:P27,3,FALSE)</f>
        <v>#N/A</v>
      </c>
      <c r="K17" t="str">
        <f ca="1">VLOOKUP(C17,$N$2:$P$13,2,FALSE)</f>
        <v>April</v>
      </c>
      <c r="L17" t="str">
        <f ca="1">VLOOKUP(F17,$N$2:$P$13,3,FALSE)</f>
        <v>Sunday</v>
      </c>
    </row>
    <row r="18" spans="2:12" x14ac:dyDescent="0.25">
      <c r="B18" s="1">
        <f t="shared" ca="1" si="4"/>
        <v>43592.893569560183</v>
      </c>
      <c r="C18">
        <f t="shared" ca="1" si="0"/>
        <v>5</v>
      </c>
      <c r="D18">
        <f t="shared" ca="1" si="1"/>
        <v>7</v>
      </c>
      <c r="E18">
        <f t="shared" ca="1" si="2"/>
        <v>2019</v>
      </c>
      <c r="F18">
        <f t="shared" ca="1" si="3"/>
        <v>3</v>
      </c>
      <c r="H18" t="e">
        <f ca="1">VLOOKUP(C18,N17:O28,2,FALSE)</f>
        <v>#N/A</v>
      </c>
      <c r="I18" t="e">
        <f ca="1">VLOOKUP(F18,N17:P28,3,FALSE)</f>
        <v>#N/A</v>
      </c>
      <c r="K18" t="str">
        <f ca="1">VLOOKUP(C18,$N$2:$P$13,2,FALSE)</f>
        <v>May</v>
      </c>
      <c r="L18" t="str">
        <f ca="1">VLOOKUP(F18,$N$2:$P$13,3,FALSE)</f>
        <v>Tuesday</v>
      </c>
    </row>
    <row r="19" spans="2:12" x14ac:dyDescent="0.25">
      <c r="B19" s="1">
        <f t="shared" ca="1" si="4"/>
        <v>43622.893569560183</v>
      </c>
      <c r="C19">
        <f t="shared" ca="1" si="0"/>
        <v>6</v>
      </c>
      <c r="D19">
        <f t="shared" ca="1" si="1"/>
        <v>6</v>
      </c>
      <c r="E19">
        <f t="shared" ca="1" si="2"/>
        <v>2019</v>
      </c>
      <c r="F19">
        <f t="shared" ca="1" si="3"/>
        <v>5</v>
      </c>
      <c r="H19" t="e">
        <f ca="1">VLOOKUP(C19,N18:O29,2,FALSE)</f>
        <v>#N/A</v>
      </c>
      <c r="I19" t="e">
        <f ca="1">VLOOKUP(F19,N18:P29,3,FALSE)</f>
        <v>#N/A</v>
      </c>
      <c r="K19" t="str">
        <f ca="1">VLOOKUP(C19,$N$2:$P$13,2,FALSE)</f>
        <v>June</v>
      </c>
      <c r="L19" t="str">
        <f ca="1">VLOOKUP(F19,$N$2:$P$13,3,FALSE)</f>
        <v>Thursday</v>
      </c>
    </row>
    <row r="20" spans="2:12" x14ac:dyDescent="0.25">
      <c r="B20" s="1">
        <f t="shared" ca="1" si="4"/>
        <v>43652.893569560183</v>
      </c>
      <c r="C20">
        <f t="shared" ca="1" si="0"/>
        <v>7</v>
      </c>
      <c r="D20">
        <f t="shared" ca="1" si="1"/>
        <v>6</v>
      </c>
      <c r="E20">
        <f t="shared" ca="1" si="2"/>
        <v>2019</v>
      </c>
      <c r="F20">
        <f t="shared" ca="1" si="3"/>
        <v>7</v>
      </c>
      <c r="H20" t="e">
        <f ca="1">VLOOKUP(C20,N19:O30,2,FALSE)</f>
        <v>#N/A</v>
      </c>
      <c r="I20" t="e">
        <f ca="1">VLOOKUP(F20,N19:P30,3,FALSE)</f>
        <v>#N/A</v>
      </c>
      <c r="K20" t="str">
        <f ca="1">VLOOKUP(C20,$N$2:$P$13,2,FALSE)</f>
        <v>July</v>
      </c>
      <c r="L20" t="str">
        <f ca="1">VLOOKUP(F20,$N$2:$P$13,3,FALSE)</f>
        <v>Saturday</v>
      </c>
    </row>
    <row r="21" spans="2:12" x14ac:dyDescent="0.25">
      <c r="B21" s="1">
        <f t="shared" ca="1" si="4"/>
        <v>43682.893569560183</v>
      </c>
      <c r="C21">
        <f t="shared" ca="1" si="0"/>
        <v>8</v>
      </c>
      <c r="D21">
        <f t="shared" ca="1" si="1"/>
        <v>5</v>
      </c>
      <c r="E21">
        <f t="shared" ca="1" si="2"/>
        <v>2019</v>
      </c>
      <c r="F21">
        <f t="shared" ca="1" si="3"/>
        <v>2</v>
      </c>
      <c r="H21" t="e">
        <f ca="1">VLOOKUP(C21,N20:O31,2,FALSE)</f>
        <v>#N/A</v>
      </c>
      <c r="I21" t="e">
        <f ca="1">VLOOKUP(F21,N20:P31,3,FALSE)</f>
        <v>#N/A</v>
      </c>
      <c r="K21" t="str">
        <f ca="1">VLOOKUP(C21,$N$2:$P$13,2,FALSE)</f>
        <v>August</v>
      </c>
      <c r="L21" t="str">
        <f ca="1">VLOOKUP(F21,$N$2:$P$13,3,FALSE)</f>
        <v>Monday</v>
      </c>
    </row>
    <row r="22" spans="2:12" x14ac:dyDescent="0.25">
      <c r="B22" s="1">
        <f t="shared" ca="1" si="4"/>
        <v>43712.893569560183</v>
      </c>
      <c r="C22">
        <f t="shared" ca="1" si="0"/>
        <v>9</v>
      </c>
      <c r="D22">
        <f t="shared" ca="1" si="1"/>
        <v>4</v>
      </c>
      <c r="E22">
        <f t="shared" ca="1" si="2"/>
        <v>2019</v>
      </c>
      <c r="F22">
        <f t="shared" ca="1" si="3"/>
        <v>4</v>
      </c>
      <c r="H22" t="e">
        <f ca="1">VLOOKUP(C22,N21:O32,2,FALSE)</f>
        <v>#N/A</v>
      </c>
      <c r="I22" t="e">
        <f ca="1">VLOOKUP(F22,N21:P32,3,FALSE)</f>
        <v>#N/A</v>
      </c>
      <c r="K22" t="str">
        <f ca="1">VLOOKUP(C22,$N$2:$P$13,2,FALSE)</f>
        <v>September</v>
      </c>
      <c r="L22" t="str">
        <f ca="1">VLOOKUP(F22,$N$2:$P$13,3,FALSE)</f>
        <v>Wednesday</v>
      </c>
    </row>
    <row r="23" spans="2:12" x14ac:dyDescent="0.25">
      <c r="B23" s="1">
        <f t="shared" ca="1" si="4"/>
        <v>43742.893569560183</v>
      </c>
      <c r="C23">
        <f t="shared" ca="1" si="0"/>
        <v>10</v>
      </c>
      <c r="D23">
        <f t="shared" ca="1" si="1"/>
        <v>4</v>
      </c>
      <c r="E23">
        <f t="shared" ca="1" si="2"/>
        <v>2019</v>
      </c>
      <c r="F23">
        <f t="shared" ca="1" si="3"/>
        <v>6</v>
      </c>
      <c r="H23" t="e">
        <f ca="1">VLOOKUP(C23,N22:O33,2,FALSE)</f>
        <v>#N/A</v>
      </c>
      <c r="I23" t="e">
        <f ca="1">VLOOKUP(F23,N22:P33,3,FALSE)</f>
        <v>#N/A</v>
      </c>
      <c r="K23" t="str">
        <f ca="1">VLOOKUP(C23,$N$2:$P$13,2,FALSE)</f>
        <v>October</v>
      </c>
      <c r="L23" t="str">
        <f ca="1">VLOOKUP(F23,$N$2:$P$13,3,FALSE)</f>
        <v>Friday</v>
      </c>
    </row>
    <row r="24" spans="2:12" x14ac:dyDescent="0.25">
      <c r="B24" s="1">
        <f t="shared" ca="1" si="4"/>
        <v>43772.893569560183</v>
      </c>
      <c r="C24">
        <f t="shared" ca="1" si="0"/>
        <v>11</v>
      </c>
      <c r="D24">
        <f t="shared" ca="1" si="1"/>
        <v>3</v>
      </c>
      <c r="E24">
        <f t="shared" ca="1" si="2"/>
        <v>2019</v>
      </c>
      <c r="F24">
        <f t="shared" ca="1" si="3"/>
        <v>1</v>
      </c>
      <c r="H24" t="e">
        <f ca="1">VLOOKUP(C24,N23:O34,2,FALSE)</f>
        <v>#N/A</v>
      </c>
      <c r="I24" t="e">
        <f ca="1">VLOOKUP(F24,N23:P34,3,FALSE)</f>
        <v>#N/A</v>
      </c>
      <c r="K24" t="str">
        <f ca="1">VLOOKUP(C24,$N$2:$P$13,2,FALSE)</f>
        <v>November</v>
      </c>
      <c r="L24" t="str">
        <f ca="1">VLOOKUP(F24,$N$2:$P$13,3,FALSE)</f>
        <v>Sunday</v>
      </c>
    </row>
    <row r="25" spans="2:12" x14ac:dyDescent="0.25">
      <c r="B25" s="1">
        <f t="shared" ca="1" si="4"/>
        <v>43802.893569560183</v>
      </c>
      <c r="C25">
        <f t="shared" ca="1" si="0"/>
        <v>12</v>
      </c>
      <c r="D25">
        <f t="shared" ca="1" si="1"/>
        <v>3</v>
      </c>
      <c r="E25">
        <f t="shared" ca="1" si="2"/>
        <v>2019</v>
      </c>
      <c r="F25">
        <f t="shared" ca="1" si="3"/>
        <v>3</v>
      </c>
      <c r="H25" t="e">
        <f ca="1">VLOOKUP(C25,N24:O35,2,FALSE)</f>
        <v>#N/A</v>
      </c>
      <c r="I25" t="e">
        <f ca="1">VLOOKUP(F25,N24:P35,3,FALSE)</f>
        <v>#N/A</v>
      </c>
      <c r="K25" t="str">
        <f ca="1">VLOOKUP(C25,$N$2:$P$13,2,FALSE)</f>
        <v>December</v>
      </c>
      <c r="L25" t="str">
        <f ca="1">VLOOKUP(F25,$N$2:$P$13,3,FALSE)</f>
        <v>Tuesday</v>
      </c>
    </row>
    <row r="26" spans="2:12" x14ac:dyDescent="0.25">
      <c r="B26" s="1">
        <f t="shared" ca="1" si="4"/>
        <v>43832.893569560183</v>
      </c>
      <c r="C26">
        <f t="shared" ca="1" si="0"/>
        <v>1</v>
      </c>
      <c r="D26">
        <f t="shared" ca="1" si="1"/>
        <v>2</v>
      </c>
      <c r="E26">
        <f t="shared" ca="1" si="2"/>
        <v>2020</v>
      </c>
      <c r="F26">
        <f t="shared" ca="1" si="3"/>
        <v>5</v>
      </c>
      <c r="H26" t="e">
        <f ca="1">VLOOKUP(C26,N25:O36,2,FALSE)</f>
        <v>#N/A</v>
      </c>
      <c r="I26" t="e">
        <f ca="1">VLOOKUP(F26,N25:P36,3,FALSE)</f>
        <v>#N/A</v>
      </c>
      <c r="K26" t="str">
        <f ca="1">VLOOKUP(C26,$N$2:$P$13,2,FALSE)</f>
        <v>January</v>
      </c>
      <c r="L26" t="str">
        <f ca="1">VLOOKUP(F26,$N$2:$P$13,3,FALSE)</f>
        <v>Thursday</v>
      </c>
    </row>
    <row r="27" spans="2:12" x14ac:dyDescent="0.25">
      <c r="B27" s="1">
        <f t="shared" ca="1" si="4"/>
        <v>43862.893569560183</v>
      </c>
      <c r="C27">
        <f t="shared" ca="1" si="0"/>
        <v>2</v>
      </c>
      <c r="D27">
        <f t="shared" ca="1" si="1"/>
        <v>1</v>
      </c>
      <c r="E27">
        <f t="shared" ca="1" si="2"/>
        <v>2020</v>
      </c>
      <c r="F27">
        <f t="shared" ca="1" si="3"/>
        <v>7</v>
      </c>
      <c r="H27" t="e">
        <f ca="1">VLOOKUP(C27,N26:O37,2,FALSE)</f>
        <v>#N/A</v>
      </c>
      <c r="I27" t="e">
        <f ca="1">VLOOKUP(F27,N26:P37,3,FALSE)</f>
        <v>#N/A</v>
      </c>
      <c r="K27" t="str">
        <f ca="1">VLOOKUP(C27,$N$2:$P$13,2,FALSE)</f>
        <v>February</v>
      </c>
      <c r="L27" t="str">
        <f ca="1">VLOOKUP(F27,$N$2:$P$13,3,FALSE)</f>
        <v>Saturday</v>
      </c>
    </row>
    <row r="28" spans="2:12" x14ac:dyDescent="0.25">
      <c r="B28" s="1">
        <f t="shared" ca="1" si="4"/>
        <v>43892.893569560183</v>
      </c>
      <c r="C28">
        <f t="shared" ca="1" si="0"/>
        <v>3</v>
      </c>
      <c r="D28">
        <f t="shared" ca="1" si="1"/>
        <v>2</v>
      </c>
      <c r="E28">
        <f t="shared" ca="1" si="2"/>
        <v>2020</v>
      </c>
      <c r="F28">
        <f t="shared" ca="1" si="3"/>
        <v>2</v>
      </c>
      <c r="H28" t="e">
        <f ca="1">VLOOKUP(C28,N27:O38,2,FALSE)</f>
        <v>#N/A</v>
      </c>
      <c r="I28" t="e">
        <f ca="1">VLOOKUP(F28,N27:P38,3,FALSE)</f>
        <v>#N/A</v>
      </c>
      <c r="K28" t="str">
        <f ca="1">VLOOKUP(C28,$N$2:$P$13,2,FALSE)</f>
        <v>March</v>
      </c>
      <c r="L28" t="str">
        <f ca="1">VLOOKUP(F28,$N$2:$P$13,3,FALSE)</f>
        <v>Monday</v>
      </c>
    </row>
  </sheetData>
  <mergeCells count="1">
    <mergeCell ref="N1:P1"/>
  </mergeCells>
  <conditionalFormatting sqref="K2:L28">
    <cfRule type="cellIs" dxfId="1" priority="2" operator="equal">
      <formula>"January"</formula>
    </cfRule>
  </conditionalFormatting>
  <conditionalFormatting sqref="L2:L28">
    <cfRule type="containsText" dxfId="0" priority="1" operator="containsText" text="Mon">
      <formula>NOT(ISERROR(SEARCH("Mon",L2)))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6EA8-CFCA-4716-A7D9-748570C2CB47}">
  <sheetPr>
    <tabColor theme="3"/>
  </sheetPr>
  <dimension ref="A2:W9"/>
  <sheetViews>
    <sheetView tabSelected="1" workbookViewId="0"/>
  </sheetViews>
  <sheetFormatPr defaultRowHeight="15" x14ac:dyDescent="0.25"/>
  <cols>
    <col min="1" max="3" width="12" customWidth="1"/>
    <col min="4" max="4" width="13.28515625" bestFit="1" customWidth="1"/>
    <col min="14" max="14" width="11.5703125" customWidth="1"/>
    <col min="20" max="22" width="10.28515625" customWidth="1"/>
    <col min="23" max="23" width="13.28515625" bestFit="1" customWidth="1"/>
  </cols>
  <sheetData>
    <row r="2" spans="1:23" x14ac:dyDescent="0.25">
      <c r="N2" s="3" t="s">
        <v>51</v>
      </c>
    </row>
    <row r="3" spans="1:23" x14ac:dyDescent="0.25">
      <c r="A3" s="14" t="s">
        <v>27</v>
      </c>
      <c r="B3" s="14" t="s">
        <v>28</v>
      </c>
      <c r="C3" s="14" t="s">
        <v>29</v>
      </c>
      <c r="D3" s="14" t="s">
        <v>30</v>
      </c>
      <c r="T3" s="14" t="s">
        <v>27</v>
      </c>
      <c r="U3" s="14" t="s">
        <v>28</v>
      </c>
      <c r="V3" s="14" t="s">
        <v>29</v>
      </c>
      <c r="W3" s="14" t="s">
        <v>30</v>
      </c>
    </row>
    <row r="4" spans="1:23" x14ac:dyDescent="0.25">
      <c r="A4" t="s">
        <v>31</v>
      </c>
      <c r="B4" s="20">
        <v>800</v>
      </c>
      <c r="C4" s="20">
        <v>921.58</v>
      </c>
      <c r="H4" t="s">
        <v>47</v>
      </c>
      <c r="N4" s="2" t="s">
        <v>136</v>
      </c>
      <c r="U4" s="20"/>
      <c r="V4" s="20"/>
    </row>
    <row r="5" spans="1:23" x14ac:dyDescent="0.25">
      <c r="A5" t="s">
        <v>32</v>
      </c>
      <c r="B5" s="20">
        <v>375</v>
      </c>
      <c r="C5" s="20">
        <v>324.98</v>
      </c>
      <c r="N5" s="2" t="s">
        <v>131</v>
      </c>
      <c r="U5" s="20"/>
      <c r="V5" s="20"/>
    </row>
    <row r="6" spans="1:23" x14ac:dyDescent="0.25">
      <c r="A6" t="s">
        <v>33</v>
      </c>
      <c r="B6" s="20">
        <v>150</v>
      </c>
      <c r="C6" s="20">
        <v>128.43</v>
      </c>
      <c r="H6" t="s">
        <v>72</v>
      </c>
      <c r="N6" s="2" t="s">
        <v>138</v>
      </c>
      <c r="U6" s="20"/>
      <c r="V6" s="20"/>
    </row>
    <row r="7" spans="1:23" x14ac:dyDescent="0.25">
      <c r="A7" t="s">
        <v>34</v>
      </c>
      <c r="B7" s="20">
        <v>150</v>
      </c>
      <c r="C7" s="20">
        <v>174.38</v>
      </c>
      <c r="H7" s="21" t="s">
        <v>73</v>
      </c>
      <c r="N7" s="2" t="s">
        <v>137</v>
      </c>
      <c r="U7" s="20"/>
      <c r="V7" s="20"/>
    </row>
    <row r="8" spans="1:23" x14ac:dyDescent="0.25">
      <c r="H8" t="s">
        <v>74</v>
      </c>
    </row>
    <row r="9" spans="1:23" x14ac:dyDescent="0.25">
      <c r="H9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5B5BC-BE89-4D7B-A0D8-89BD64603F35}">
  <sheetPr>
    <tabColor theme="3"/>
  </sheetPr>
  <dimension ref="A2:W9"/>
  <sheetViews>
    <sheetView workbookViewId="0">
      <selection activeCell="N4" sqref="N4:N7"/>
    </sheetView>
  </sheetViews>
  <sheetFormatPr defaultRowHeight="15" x14ac:dyDescent="0.25"/>
  <cols>
    <col min="1" max="3" width="12" customWidth="1"/>
    <col min="4" max="4" width="13.28515625" bestFit="1" customWidth="1"/>
    <col min="14" max="14" width="11.5703125" customWidth="1"/>
    <col min="20" max="22" width="10.28515625" customWidth="1"/>
    <col min="23" max="23" width="13.28515625" bestFit="1" customWidth="1"/>
  </cols>
  <sheetData>
    <row r="2" spans="1:23" x14ac:dyDescent="0.25">
      <c r="N2" s="3" t="s">
        <v>51</v>
      </c>
    </row>
    <row r="3" spans="1:23" x14ac:dyDescent="0.25">
      <c r="A3" s="14" t="s">
        <v>27</v>
      </c>
      <c r="B3" s="14" t="s">
        <v>28</v>
      </c>
      <c r="C3" s="14" t="s">
        <v>29</v>
      </c>
      <c r="D3" s="14" t="s">
        <v>30</v>
      </c>
      <c r="T3" s="14" t="s">
        <v>27</v>
      </c>
      <c r="U3" s="14" t="s">
        <v>28</v>
      </c>
      <c r="V3" s="14" t="s">
        <v>29</v>
      </c>
      <c r="W3" s="14" t="s">
        <v>30</v>
      </c>
    </row>
    <row r="4" spans="1:23" x14ac:dyDescent="0.25">
      <c r="A4" t="s">
        <v>31</v>
      </c>
      <c r="B4" s="20">
        <v>800</v>
      </c>
      <c r="C4" s="20">
        <v>921.58</v>
      </c>
      <c r="D4" t="str">
        <f>IF(C4&gt;B4,"Over Budget","Under Budget")</f>
        <v>Over Budget</v>
      </c>
      <c r="H4" t="s">
        <v>47</v>
      </c>
      <c r="N4" s="2" t="s">
        <v>136</v>
      </c>
      <c r="T4" t="s">
        <v>132</v>
      </c>
      <c r="U4" s="20">
        <v>800</v>
      </c>
      <c r="V4" s="20">
        <v>942.75</v>
      </c>
      <c r="W4" t="str">
        <f>IF(V4&gt;U4,"Over Budget","Under Budget")</f>
        <v>Over Budget</v>
      </c>
    </row>
    <row r="5" spans="1:23" x14ac:dyDescent="0.25">
      <c r="A5" t="s">
        <v>32</v>
      </c>
      <c r="B5" s="20">
        <v>375</v>
      </c>
      <c r="C5" s="20">
        <v>324.98</v>
      </c>
      <c r="D5" t="str">
        <f t="shared" ref="D5:D7" si="0">IF(C5&gt;B5,"Over Budget","Under Budget")</f>
        <v>Under Budget</v>
      </c>
      <c r="N5" s="2" t="s">
        <v>131</v>
      </c>
      <c r="T5" t="s">
        <v>133</v>
      </c>
      <c r="U5" s="20">
        <v>400</v>
      </c>
      <c r="V5" s="20">
        <v>399</v>
      </c>
      <c r="W5" t="str">
        <f t="shared" ref="W5:W7" si="1">IF(V5&gt;U5,"Over Budget","Under Budget")</f>
        <v>Under Budget</v>
      </c>
    </row>
    <row r="6" spans="1:23" x14ac:dyDescent="0.25">
      <c r="A6" t="s">
        <v>33</v>
      </c>
      <c r="B6" s="20">
        <v>150</v>
      </c>
      <c r="C6" s="20">
        <v>128.43</v>
      </c>
      <c r="D6" t="str">
        <f t="shared" si="0"/>
        <v>Under Budget</v>
      </c>
      <c r="H6" t="s">
        <v>72</v>
      </c>
      <c r="N6" s="2" t="s">
        <v>138</v>
      </c>
      <c r="T6" t="s">
        <v>134</v>
      </c>
      <c r="U6" s="20">
        <v>300</v>
      </c>
      <c r="V6" s="20">
        <v>325</v>
      </c>
      <c r="W6" t="str">
        <f t="shared" si="1"/>
        <v>Over Budget</v>
      </c>
    </row>
    <row r="7" spans="1:23" x14ac:dyDescent="0.25">
      <c r="A7" t="s">
        <v>34</v>
      </c>
      <c r="B7" s="20">
        <v>150</v>
      </c>
      <c r="C7" s="20">
        <v>174.38</v>
      </c>
      <c r="D7" t="str">
        <f t="shared" si="0"/>
        <v>Over Budget</v>
      </c>
      <c r="H7" s="21" t="s">
        <v>73</v>
      </c>
      <c r="N7" s="2" t="s">
        <v>137</v>
      </c>
      <c r="T7" t="s">
        <v>135</v>
      </c>
      <c r="U7" s="20">
        <v>450</v>
      </c>
      <c r="V7" s="20">
        <v>425</v>
      </c>
      <c r="W7" t="str">
        <f t="shared" si="1"/>
        <v>Under Budget</v>
      </c>
    </row>
    <row r="8" spans="1:23" x14ac:dyDescent="0.25">
      <c r="H8" t="s">
        <v>74</v>
      </c>
    </row>
    <row r="9" spans="1:23" x14ac:dyDescent="0.25">
      <c r="H9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D4B8E-6C18-4505-B2DB-70C2F087B757}">
  <sheetPr>
    <tabColor theme="4"/>
  </sheetPr>
  <dimension ref="A2:M17"/>
  <sheetViews>
    <sheetView workbookViewId="0">
      <selection activeCell="H13" sqref="H13"/>
    </sheetView>
  </sheetViews>
  <sheetFormatPr defaultRowHeight="15" x14ac:dyDescent="0.25"/>
  <cols>
    <col min="1" max="4" width="14.7109375" customWidth="1"/>
    <col min="12" max="12" width="15.85546875" customWidth="1"/>
    <col min="13" max="13" width="11" customWidth="1"/>
  </cols>
  <sheetData>
    <row r="2" spans="1:13" x14ac:dyDescent="0.25">
      <c r="L2" s="3" t="s">
        <v>51</v>
      </c>
    </row>
    <row r="3" spans="1:13" x14ac:dyDescent="0.25">
      <c r="A3" s="14" t="s">
        <v>35</v>
      </c>
      <c r="B3" s="14" t="s">
        <v>36</v>
      </c>
      <c r="C3" s="14" t="s">
        <v>37</v>
      </c>
      <c r="G3" t="s">
        <v>46</v>
      </c>
    </row>
    <row r="4" spans="1:13" x14ac:dyDescent="0.25">
      <c r="A4" t="s">
        <v>38</v>
      </c>
      <c r="B4" s="20" t="s">
        <v>43</v>
      </c>
      <c r="C4" s="20"/>
      <c r="L4" s="2" t="s">
        <v>63</v>
      </c>
    </row>
    <row r="5" spans="1:13" x14ac:dyDescent="0.25">
      <c r="A5" t="s">
        <v>39</v>
      </c>
      <c r="B5" s="20" t="s">
        <v>44</v>
      </c>
      <c r="C5" s="20"/>
      <c r="G5" t="s">
        <v>76</v>
      </c>
      <c r="L5" s="14" t="s">
        <v>35</v>
      </c>
      <c r="M5" s="14" t="s">
        <v>36</v>
      </c>
    </row>
    <row r="6" spans="1:13" x14ac:dyDescent="0.25">
      <c r="A6" t="s">
        <v>40</v>
      </c>
      <c r="B6" s="20" t="s">
        <v>45</v>
      </c>
      <c r="C6" s="20"/>
      <c r="L6" t="s">
        <v>38</v>
      </c>
      <c r="M6" s="20" t="s">
        <v>43</v>
      </c>
    </row>
    <row r="7" spans="1:13" x14ac:dyDescent="0.25">
      <c r="A7" t="s">
        <v>41</v>
      </c>
      <c r="B7" s="20" t="s">
        <v>45</v>
      </c>
      <c r="C7" s="20"/>
      <c r="L7" t="s">
        <v>39</v>
      </c>
      <c r="M7" s="20" t="s">
        <v>43</v>
      </c>
    </row>
    <row r="8" spans="1:13" x14ac:dyDescent="0.25">
      <c r="A8" t="s">
        <v>42</v>
      </c>
      <c r="B8" s="20" t="s">
        <v>43</v>
      </c>
      <c r="L8" t="s">
        <v>40</v>
      </c>
      <c r="M8" s="20" t="s">
        <v>45</v>
      </c>
    </row>
    <row r="9" spans="1:13" x14ac:dyDescent="0.25">
      <c r="L9" t="s">
        <v>41</v>
      </c>
      <c r="M9" s="20" t="s">
        <v>45</v>
      </c>
    </row>
    <row r="10" spans="1:13" x14ac:dyDescent="0.25">
      <c r="L10" t="s">
        <v>42</v>
      </c>
      <c r="M10" s="20" t="s">
        <v>43</v>
      </c>
    </row>
    <row r="11" spans="1:13" x14ac:dyDescent="0.25">
      <c r="L11" t="s">
        <v>52</v>
      </c>
      <c r="M11" t="s">
        <v>52</v>
      </c>
    </row>
    <row r="12" spans="1:13" x14ac:dyDescent="0.25">
      <c r="L12" t="s">
        <v>52</v>
      </c>
      <c r="M12" t="s">
        <v>52</v>
      </c>
    </row>
    <row r="13" spans="1:13" x14ac:dyDescent="0.25">
      <c r="L13" t="s">
        <v>52</v>
      </c>
      <c r="M13" t="s">
        <v>52</v>
      </c>
    </row>
    <row r="14" spans="1:13" x14ac:dyDescent="0.25">
      <c r="L14" t="s">
        <v>52</v>
      </c>
      <c r="M14" t="s">
        <v>52</v>
      </c>
    </row>
    <row r="16" spans="1:13" x14ac:dyDescent="0.25">
      <c r="L16" s="2" t="s">
        <v>53</v>
      </c>
    </row>
    <row r="17" spans="12:12" x14ac:dyDescent="0.25">
      <c r="L17" s="2" t="s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C79A-4DD7-4BF6-95FA-332584F70DCC}">
  <sheetPr>
    <tabColor theme="4"/>
  </sheetPr>
  <dimension ref="A2:T17"/>
  <sheetViews>
    <sheetView workbookViewId="0">
      <selection activeCell="T6" sqref="T6:T10"/>
    </sheetView>
  </sheetViews>
  <sheetFormatPr defaultRowHeight="15" x14ac:dyDescent="0.25"/>
  <cols>
    <col min="1" max="4" width="14.7109375" customWidth="1"/>
    <col min="12" max="12" width="15.85546875" customWidth="1"/>
    <col min="13" max="13" width="11" customWidth="1"/>
    <col min="18" max="18" width="14.28515625" bestFit="1" customWidth="1"/>
    <col min="19" max="19" width="8.85546875" bestFit="1" customWidth="1"/>
    <col min="20" max="20" width="9.7109375" bestFit="1" customWidth="1"/>
  </cols>
  <sheetData>
    <row r="2" spans="1:20" x14ac:dyDescent="0.25">
      <c r="L2" s="3" t="s">
        <v>51</v>
      </c>
    </row>
    <row r="3" spans="1:20" x14ac:dyDescent="0.25">
      <c r="A3" s="14" t="s">
        <v>35</v>
      </c>
      <c r="B3" s="14" t="s">
        <v>36</v>
      </c>
      <c r="C3" s="14" t="s">
        <v>37</v>
      </c>
      <c r="G3" t="s">
        <v>46</v>
      </c>
    </row>
    <row r="4" spans="1:20" x14ac:dyDescent="0.25">
      <c r="A4" t="s">
        <v>38</v>
      </c>
      <c r="B4" s="20" t="s">
        <v>43</v>
      </c>
      <c r="C4" s="20"/>
      <c r="L4" s="2" t="s">
        <v>63</v>
      </c>
    </row>
    <row r="5" spans="1:20" x14ac:dyDescent="0.25">
      <c r="A5" t="s">
        <v>39</v>
      </c>
      <c r="B5" s="20" t="s">
        <v>44</v>
      </c>
      <c r="C5" s="20"/>
      <c r="G5" t="s">
        <v>76</v>
      </c>
      <c r="L5" s="14" t="s">
        <v>35</v>
      </c>
      <c r="M5" s="14" t="s">
        <v>36</v>
      </c>
      <c r="R5" s="14" t="s">
        <v>35</v>
      </c>
      <c r="S5" s="14" t="s">
        <v>36</v>
      </c>
      <c r="T5" s="14" t="s">
        <v>37</v>
      </c>
    </row>
    <row r="6" spans="1:20" x14ac:dyDescent="0.25">
      <c r="A6" t="s">
        <v>40</v>
      </c>
      <c r="B6" s="20" t="s">
        <v>45</v>
      </c>
      <c r="C6" s="20"/>
      <c r="L6" t="s">
        <v>38</v>
      </c>
      <c r="M6" s="20" t="s">
        <v>43</v>
      </c>
      <c r="R6" t="s">
        <v>38</v>
      </c>
      <c r="S6" s="20" t="str">
        <f>VLOOKUP(R6,$L$6:$M$14,2,FALSE)</f>
        <v>Fragile</v>
      </c>
      <c r="T6" s="20">
        <f>IF(TRIM(S6)="fragile",75,0)</f>
        <v>75</v>
      </c>
    </row>
    <row r="7" spans="1:20" x14ac:dyDescent="0.25">
      <c r="A7" t="s">
        <v>41</v>
      </c>
      <c r="B7" s="20" t="s">
        <v>45</v>
      </c>
      <c r="C7" s="20"/>
      <c r="L7" t="s">
        <v>39</v>
      </c>
      <c r="M7" s="20" t="s">
        <v>43</v>
      </c>
      <c r="R7" t="s">
        <v>39</v>
      </c>
      <c r="S7" s="20" t="str">
        <f t="shared" ref="S7:S10" si="0">VLOOKUP(R7,$L$6:$M$14,2,FALSE)</f>
        <v>Fragile</v>
      </c>
      <c r="T7" s="20">
        <f t="shared" ref="T7:T10" si="1">IF(TRIM(S7)="fragile",75,0)</f>
        <v>75</v>
      </c>
    </row>
    <row r="8" spans="1:20" x14ac:dyDescent="0.25">
      <c r="A8" t="s">
        <v>42</v>
      </c>
      <c r="B8" s="20" t="s">
        <v>43</v>
      </c>
      <c r="L8" t="s">
        <v>40</v>
      </c>
      <c r="M8" s="20" t="s">
        <v>45</v>
      </c>
      <c r="R8" t="s">
        <v>40</v>
      </c>
      <c r="S8" s="20" t="str">
        <f t="shared" si="0"/>
        <v>Sturdy</v>
      </c>
      <c r="T8" s="20">
        <f t="shared" si="1"/>
        <v>0</v>
      </c>
    </row>
    <row r="9" spans="1:20" x14ac:dyDescent="0.25">
      <c r="L9" t="s">
        <v>41</v>
      </c>
      <c r="M9" s="20" t="s">
        <v>45</v>
      </c>
      <c r="R9" t="s">
        <v>41</v>
      </c>
      <c r="S9" s="20" t="str">
        <f t="shared" si="0"/>
        <v>Sturdy</v>
      </c>
      <c r="T9" s="20">
        <f t="shared" si="1"/>
        <v>0</v>
      </c>
    </row>
    <row r="10" spans="1:20" x14ac:dyDescent="0.25">
      <c r="L10" t="s">
        <v>42</v>
      </c>
      <c r="M10" s="20" t="s">
        <v>43</v>
      </c>
      <c r="R10" t="s">
        <v>42</v>
      </c>
      <c r="S10" s="20" t="str">
        <f t="shared" si="0"/>
        <v>Fragile</v>
      </c>
      <c r="T10" s="20">
        <f t="shared" si="1"/>
        <v>75</v>
      </c>
    </row>
    <row r="11" spans="1:20" x14ac:dyDescent="0.25">
      <c r="L11" t="s">
        <v>52</v>
      </c>
      <c r="M11" t="s">
        <v>52</v>
      </c>
    </row>
    <row r="12" spans="1:20" x14ac:dyDescent="0.25">
      <c r="L12" t="s">
        <v>52</v>
      </c>
      <c r="M12" t="s">
        <v>52</v>
      </c>
    </row>
    <row r="13" spans="1:20" x14ac:dyDescent="0.25">
      <c r="L13" t="s">
        <v>52</v>
      </c>
      <c r="M13" t="s">
        <v>52</v>
      </c>
    </row>
    <row r="14" spans="1:20" x14ac:dyDescent="0.25">
      <c r="L14" t="s">
        <v>52</v>
      </c>
      <c r="M14" t="s">
        <v>52</v>
      </c>
    </row>
    <row r="16" spans="1:20" x14ac:dyDescent="0.25">
      <c r="L16" s="2" t="s">
        <v>53</v>
      </c>
    </row>
    <row r="17" spans="12:12" x14ac:dyDescent="0.25">
      <c r="L17" s="2" t="s">
        <v>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E3A01-F324-4590-9453-BD1455CFF342}">
  <sheetPr>
    <tabColor theme="6"/>
  </sheetPr>
  <dimension ref="A2:T17"/>
  <sheetViews>
    <sheetView workbookViewId="0">
      <selection activeCell="O10" sqref="O10"/>
    </sheetView>
  </sheetViews>
  <sheetFormatPr defaultRowHeight="15" x14ac:dyDescent="0.25"/>
  <cols>
    <col min="1" max="1" width="14.28515625" bestFit="1" customWidth="1"/>
    <col min="2" max="2" width="11.42578125" customWidth="1"/>
    <col min="14" max="14" width="13.7109375" customWidth="1"/>
  </cols>
  <sheetData>
    <row r="2" spans="1:20" x14ac:dyDescent="0.25">
      <c r="N2" s="3" t="s">
        <v>51</v>
      </c>
    </row>
    <row r="4" spans="1:20" x14ac:dyDescent="0.25">
      <c r="A4" s="14" t="s">
        <v>48</v>
      </c>
      <c r="B4" s="14" t="s">
        <v>49</v>
      </c>
      <c r="G4" t="s">
        <v>50</v>
      </c>
      <c r="N4" s="2" t="s">
        <v>65</v>
      </c>
    </row>
    <row r="5" spans="1:20" x14ac:dyDescent="0.25">
      <c r="A5">
        <v>85</v>
      </c>
      <c r="B5" s="20"/>
      <c r="N5" s="14" t="s">
        <v>66</v>
      </c>
      <c r="P5" s="14" t="s">
        <v>48</v>
      </c>
      <c r="S5" s="14" t="s">
        <v>48</v>
      </c>
      <c r="T5" s="14" t="s">
        <v>49</v>
      </c>
    </row>
    <row r="6" spans="1:20" x14ac:dyDescent="0.25">
      <c r="A6">
        <v>92</v>
      </c>
      <c r="B6" s="20"/>
      <c r="N6">
        <v>90</v>
      </c>
      <c r="P6" t="s">
        <v>69</v>
      </c>
      <c r="S6">
        <v>99</v>
      </c>
    </row>
    <row r="7" spans="1:20" x14ac:dyDescent="0.25">
      <c r="A7">
        <v>68</v>
      </c>
      <c r="B7" s="20"/>
      <c r="P7" t="s">
        <v>70</v>
      </c>
      <c r="S7">
        <v>92</v>
      </c>
    </row>
    <row r="8" spans="1:20" x14ac:dyDescent="0.25">
      <c r="A8">
        <v>73</v>
      </c>
      <c r="B8" s="20"/>
      <c r="N8" s="14" t="s">
        <v>67</v>
      </c>
      <c r="P8" t="s">
        <v>71</v>
      </c>
      <c r="S8">
        <v>84</v>
      </c>
    </row>
    <row r="9" spans="1:20" x14ac:dyDescent="0.25">
      <c r="A9">
        <v>55</v>
      </c>
      <c r="B9" s="20"/>
      <c r="N9" t="s">
        <v>68</v>
      </c>
      <c r="P9" t="s">
        <v>52</v>
      </c>
      <c r="S9">
        <v>89</v>
      </c>
    </row>
    <row r="10" spans="1:20" x14ac:dyDescent="0.25">
      <c r="S10">
        <v>100</v>
      </c>
    </row>
    <row r="11" spans="1:20" x14ac:dyDescent="0.25">
      <c r="S11">
        <v>76</v>
      </c>
    </row>
    <row r="16" spans="1:20" x14ac:dyDescent="0.25">
      <c r="N16" s="2" t="s">
        <v>64</v>
      </c>
    </row>
    <row r="17" spans="14:14" x14ac:dyDescent="0.25">
      <c r="N17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5F561-8C6E-4CDD-B9F6-35F49D87B7ED}">
  <sheetPr>
    <tabColor theme="6"/>
  </sheetPr>
  <dimension ref="A2:T17"/>
  <sheetViews>
    <sheetView workbookViewId="0">
      <selection activeCell="B5" sqref="B5:B9"/>
    </sheetView>
  </sheetViews>
  <sheetFormatPr defaultRowHeight="15" x14ac:dyDescent="0.25"/>
  <cols>
    <col min="1" max="1" width="14.28515625" bestFit="1" customWidth="1"/>
    <col min="2" max="2" width="11.42578125" customWidth="1"/>
    <col min="14" max="14" width="13.7109375" customWidth="1"/>
  </cols>
  <sheetData>
    <row r="2" spans="1:20" x14ac:dyDescent="0.25">
      <c r="N2" s="3" t="s">
        <v>51</v>
      </c>
    </row>
    <row r="4" spans="1:20" x14ac:dyDescent="0.25">
      <c r="A4" s="14" t="s">
        <v>48</v>
      </c>
      <c r="B4" s="14" t="s">
        <v>49</v>
      </c>
      <c r="G4" t="s">
        <v>50</v>
      </c>
      <c r="N4" s="2" t="s">
        <v>65</v>
      </c>
    </row>
    <row r="5" spans="1:20" x14ac:dyDescent="0.25">
      <c r="A5">
        <v>85</v>
      </c>
      <c r="B5" s="20" t="str">
        <f>IF(A5&gt;89,"A",IF(A5&gt;79,"B", IF(A5&gt;69,"C",IF(A5&gt;59,"D","F"))))</f>
        <v>B</v>
      </c>
      <c r="N5" s="14" t="s">
        <v>66</v>
      </c>
      <c r="P5" s="14" t="s">
        <v>48</v>
      </c>
      <c r="S5" s="14" t="s">
        <v>48</v>
      </c>
      <c r="T5" s="14" t="s">
        <v>49</v>
      </c>
    </row>
    <row r="6" spans="1:20" x14ac:dyDescent="0.25">
      <c r="A6">
        <v>92</v>
      </c>
      <c r="B6" s="20" t="str">
        <f t="shared" ref="B6:B9" si="0">IF(A6&gt;89,"A",IF(A6&gt;79,"B", IF(A6&gt;69,"C",IF(A6&gt;59,"D","F"))))</f>
        <v>A</v>
      </c>
      <c r="N6">
        <v>90</v>
      </c>
      <c r="P6" t="s">
        <v>69</v>
      </c>
      <c r="S6">
        <v>99</v>
      </c>
    </row>
    <row r="7" spans="1:20" x14ac:dyDescent="0.25">
      <c r="A7">
        <v>68</v>
      </c>
      <c r="B7" s="20" t="str">
        <f t="shared" si="0"/>
        <v>D</v>
      </c>
      <c r="P7" t="s">
        <v>70</v>
      </c>
      <c r="S7">
        <v>92</v>
      </c>
    </row>
    <row r="8" spans="1:20" x14ac:dyDescent="0.25">
      <c r="A8">
        <v>73</v>
      </c>
      <c r="B8" s="20" t="str">
        <f t="shared" si="0"/>
        <v>C</v>
      </c>
      <c r="N8" s="14" t="s">
        <v>67</v>
      </c>
      <c r="P8" t="s">
        <v>71</v>
      </c>
      <c r="S8">
        <v>84</v>
      </c>
    </row>
    <row r="9" spans="1:20" x14ac:dyDescent="0.25">
      <c r="A9">
        <v>55</v>
      </c>
      <c r="B9" s="20" t="str">
        <f t="shared" si="0"/>
        <v>F</v>
      </c>
      <c r="N9" t="s">
        <v>68</v>
      </c>
      <c r="P9" t="s">
        <v>52</v>
      </c>
      <c r="S9">
        <v>89</v>
      </c>
    </row>
    <row r="10" spans="1:20" x14ac:dyDescent="0.25">
      <c r="S10">
        <v>100</v>
      </c>
    </row>
    <row r="11" spans="1:20" x14ac:dyDescent="0.25">
      <c r="S11">
        <v>76</v>
      </c>
    </row>
    <row r="16" spans="1:20" x14ac:dyDescent="0.25">
      <c r="N16" s="2" t="s">
        <v>64</v>
      </c>
    </row>
    <row r="17" spans="14:14" x14ac:dyDescent="0.25">
      <c r="N17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AD326-E536-45A9-B153-C21121CB0024}">
  <dimension ref="B2:P29"/>
  <sheetViews>
    <sheetView workbookViewId="0">
      <selection activeCell="E6" sqref="E6:E21"/>
    </sheetView>
  </sheetViews>
  <sheetFormatPr defaultRowHeight="15" x14ac:dyDescent="0.25"/>
  <cols>
    <col min="2" max="2" width="30.140625" bestFit="1" customWidth="1"/>
    <col min="3" max="4" width="14" customWidth="1"/>
    <col min="5" max="5" width="15.5703125" bestFit="1" customWidth="1"/>
    <col min="7" max="7" width="3.5703125" customWidth="1"/>
    <col min="8" max="8" width="3.42578125" customWidth="1"/>
    <col min="13" max="13" width="30.140625" bestFit="1" customWidth="1"/>
    <col min="14" max="16" width="22.7109375" customWidth="1"/>
  </cols>
  <sheetData>
    <row r="2" spans="2:16" x14ac:dyDescent="0.25">
      <c r="B2" s="3" t="s">
        <v>77</v>
      </c>
      <c r="C2" s="3" t="s">
        <v>79</v>
      </c>
      <c r="D2" s="3" t="s">
        <v>78</v>
      </c>
      <c r="E2" s="3" t="s">
        <v>94</v>
      </c>
      <c r="M2" s="3" t="s">
        <v>51</v>
      </c>
    </row>
    <row r="3" spans="2:16" x14ac:dyDescent="0.25">
      <c r="B3" t="s">
        <v>83</v>
      </c>
      <c r="C3" t="str">
        <f>LEFT(B3,FIND(",",B3)-1)</f>
        <v>Alejo</v>
      </c>
      <c r="E3" t="str">
        <f t="shared" ref="E3:E4" si="0">IF(ISERROR(FIND("(",B3)),"",MID(B3,FIND("(",B3)+1,FIND(")",B3)-FIND("(",B3)-1))</f>
        <v/>
      </c>
      <c r="M3" s="2" t="s">
        <v>95</v>
      </c>
    </row>
    <row r="4" spans="2:16" x14ac:dyDescent="0.25">
      <c r="B4" t="s">
        <v>113</v>
      </c>
      <c r="D4" t="str">
        <f>RIGHT(B4,LEN(B4)-(FIND(",",B4)+1))</f>
        <v>Michelle</v>
      </c>
      <c r="E4" t="str">
        <f t="shared" si="0"/>
        <v/>
      </c>
      <c r="G4" t="s">
        <v>107</v>
      </c>
      <c r="M4" s="3" t="s">
        <v>77</v>
      </c>
      <c r="N4" s="3" t="s">
        <v>79</v>
      </c>
      <c r="O4" s="3" t="s">
        <v>78</v>
      </c>
      <c r="P4" s="3" t="s">
        <v>80</v>
      </c>
    </row>
    <row r="5" spans="2:16" x14ac:dyDescent="0.25">
      <c r="B5" t="s">
        <v>84</v>
      </c>
      <c r="E5" t="str">
        <f>IF(ISERROR(FIND("(",B5)),"",MID(B5,FIND("(",B5)+1,FIND(")",B5)-FIND("(",B5)-1))</f>
        <v>Janice</v>
      </c>
      <c r="G5" t="s">
        <v>114</v>
      </c>
      <c r="H5">
        <v>1</v>
      </c>
      <c r="M5" t="s">
        <v>81</v>
      </c>
    </row>
    <row r="6" spans="2:16" x14ac:dyDescent="0.25">
      <c r="B6" t="s">
        <v>85</v>
      </c>
      <c r="G6" t="s">
        <v>115</v>
      </c>
      <c r="H6">
        <v>2</v>
      </c>
      <c r="M6" t="s">
        <v>82</v>
      </c>
    </row>
    <row r="7" spans="2:16" x14ac:dyDescent="0.25">
      <c r="B7" t="s">
        <v>112</v>
      </c>
      <c r="G7" t="s">
        <v>116</v>
      </c>
      <c r="H7">
        <v>3</v>
      </c>
      <c r="M7" t="s">
        <v>96</v>
      </c>
    </row>
    <row r="8" spans="2:16" x14ac:dyDescent="0.25">
      <c r="B8" t="s">
        <v>86</v>
      </c>
      <c r="G8" t="s">
        <v>117</v>
      </c>
      <c r="H8">
        <v>4</v>
      </c>
      <c r="M8" t="s">
        <v>97</v>
      </c>
    </row>
    <row r="9" spans="2:16" x14ac:dyDescent="0.25">
      <c r="B9" t="s">
        <v>111</v>
      </c>
      <c r="G9" t="s">
        <v>116</v>
      </c>
      <c r="H9">
        <v>5</v>
      </c>
    </row>
    <row r="10" spans="2:16" x14ac:dyDescent="0.25">
      <c r="B10" t="s">
        <v>87</v>
      </c>
      <c r="G10" t="s">
        <v>118</v>
      </c>
      <c r="H10">
        <v>6</v>
      </c>
    </row>
    <row r="11" spans="2:16" x14ac:dyDescent="0.25">
      <c r="B11" t="s">
        <v>88</v>
      </c>
      <c r="G11" t="s">
        <v>119</v>
      </c>
      <c r="H11">
        <v>7</v>
      </c>
    </row>
    <row r="12" spans="2:16" x14ac:dyDescent="0.25">
      <c r="B12" t="s">
        <v>89</v>
      </c>
      <c r="G12" t="s">
        <v>120</v>
      </c>
      <c r="H12">
        <v>8</v>
      </c>
    </row>
    <row r="13" spans="2:16" x14ac:dyDescent="0.25">
      <c r="B13" t="s">
        <v>110</v>
      </c>
      <c r="G13" t="s">
        <v>121</v>
      </c>
      <c r="H13">
        <v>9</v>
      </c>
    </row>
    <row r="14" spans="2:16" x14ac:dyDescent="0.25">
      <c r="B14" t="s">
        <v>90</v>
      </c>
      <c r="G14" t="s">
        <v>122</v>
      </c>
      <c r="H14">
        <v>10</v>
      </c>
    </row>
    <row r="15" spans="2:16" x14ac:dyDescent="0.25">
      <c r="B15" t="s">
        <v>104</v>
      </c>
      <c r="G15" t="s">
        <v>123</v>
      </c>
      <c r="H15">
        <v>11</v>
      </c>
      <c r="M15" s="2" t="s">
        <v>103</v>
      </c>
    </row>
    <row r="16" spans="2:16" x14ac:dyDescent="0.25">
      <c r="B16" t="s">
        <v>109</v>
      </c>
      <c r="G16" t="s">
        <v>124</v>
      </c>
      <c r="H16">
        <v>12</v>
      </c>
      <c r="M16" s="2" t="s">
        <v>106</v>
      </c>
    </row>
    <row r="17" spans="2:8" x14ac:dyDescent="0.25">
      <c r="B17" t="s">
        <v>91</v>
      </c>
      <c r="G17" t="s">
        <v>121</v>
      </c>
      <c r="H17">
        <v>13</v>
      </c>
    </row>
    <row r="18" spans="2:8" x14ac:dyDescent="0.25">
      <c r="B18" t="s">
        <v>92</v>
      </c>
      <c r="G18" t="s">
        <v>125</v>
      </c>
      <c r="H18">
        <v>14</v>
      </c>
    </row>
    <row r="19" spans="2:8" x14ac:dyDescent="0.25">
      <c r="B19" t="s">
        <v>93</v>
      </c>
      <c r="G19" t="s">
        <v>126</v>
      </c>
      <c r="H19">
        <v>15</v>
      </c>
    </row>
    <row r="20" spans="2:8" x14ac:dyDescent="0.25">
      <c r="B20" t="s">
        <v>108</v>
      </c>
      <c r="G20" t="s">
        <v>118</v>
      </c>
      <c r="H20">
        <v>16</v>
      </c>
    </row>
    <row r="21" spans="2:8" x14ac:dyDescent="0.25">
      <c r="B21" t="s">
        <v>107</v>
      </c>
      <c r="D21" t="str">
        <f>MID(B21,FIND(",",B21)+2,FIND(" ",B21,FIND(" ",B21)+2)-(FIND(",",B21)+2))</f>
        <v>Bud</v>
      </c>
      <c r="G21" t="s">
        <v>116</v>
      </c>
      <c r="H21">
        <v>17</v>
      </c>
    </row>
    <row r="22" spans="2:8" x14ac:dyDescent="0.25">
      <c r="G22" t="s">
        <v>116</v>
      </c>
      <c r="H22">
        <v>18</v>
      </c>
    </row>
    <row r="23" spans="2:8" x14ac:dyDescent="0.25">
      <c r="G23" t="s">
        <v>127</v>
      </c>
      <c r="H23">
        <v>19</v>
      </c>
    </row>
    <row r="24" spans="2:8" x14ac:dyDescent="0.25">
      <c r="C24" t="s">
        <v>98</v>
      </c>
      <c r="G24" t="s">
        <v>128</v>
      </c>
      <c r="H24">
        <v>20</v>
      </c>
    </row>
    <row r="25" spans="2:8" x14ac:dyDescent="0.25">
      <c r="C25" t="s">
        <v>99</v>
      </c>
      <c r="G25" t="s">
        <v>118</v>
      </c>
      <c r="H25">
        <v>21</v>
      </c>
    </row>
    <row r="26" spans="2:8" x14ac:dyDescent="0.25">
      <c r="C26" t="s">
        <v>100</v>
      </c>
      <c r="G26" t="s">
        <v>129</v>
      </c>
      <c r="H26">
        <v>22</v>
      </c>
    </row>
    <row r="27" spans="2:8" x14ac:dyDescent="0.25">
      <c r="C27" t="s">
        <v>102</v>
      </c>
      <c r="G27" t="s">
        <v>130</v>
      </c>
      <c r="H27">
        <v>23</v>
      </c>
    </row>
    <row r="28" spans="2:8" x14ac:dyDescent="0.25">
      <c r="C28" t="s">
        <v>101</v>
      </c>
    </row>
    <row r="29" spans="2:8" x14ac:dyDescent="0.25">
      <c r="C29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InProgress</vt:lpstr>
      <vt:lpstr>InProgress-Final</vt:lpstr>
      <vt:lpstr>IfFunction-1</vt:lpstr>
      <vt:lpstr>IfFunction-1 (2)</vt:lpstr>
      <vt:lpstr>IfFunction-2</vt:lpstr>
      <vt:lpstr>IfFunction-2 (2)</vt:lpstr>
      <vt:lpstr>IFFunction-3</vt:lpstr>
      <vt:lpstr>IFFunction-3 (2)</vt:lpstr>
      <vt:lpstr>Left-Right-Mid-Find-Len</vt:lpstr>
      <vt:lpstr>Left-Right-Mid-Find-Len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MikePauline</dc:creator>
  <cp:lastModifiedBy>MikePauline</cp:lastModifiedBy>
  <dcterms:created xsi:type="dcterms:W3CDTF">2018-01-12T18:07:43Z</dcterms:created>
  <dcterms:modified xsi:type="dcterms:W3CDTF">2018-01-13T05:26:48Z</dcterms:modified>
</cp:coreProperties>
</file>